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aco2905\Downloads\"/>
    </mc:Choice>
  </mc:AlternateContent>
  <xr:revisionPtr revIDLastSave="0" documentId="8_{C819A82C-DD8F-42A9-A5C6-E33EB4F44FD5}" xr6:coauthVersionLast="36" xr6:coauthVersionMax="36" xr10:uidLastSave="{00000000-0000-0000-0000-000000000000}"/>
  <bookViews>
    <workbookView xWindow="0" yWindow="0" windowWidth="28800" windowHeight="14040" xr2:uid="{000069CC-0FBD-4D70-B9E9-C4144EB3B188}"/>
  </bookViews>
  <sheets>
    <sheet name="Muster deutsch" sheetId="1" r:id="rId1"/>
    <sheet name="Ausfüllen deutsch" sheetId="3" r:id="rId2"/>
  </sheets>
  <definedNames>
    <definedName name="_xlnm.Print_Area" localSheetId="1">'Ausfüllen deutsch'!$A$1:$H$55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3" l="1"/>
  <c r="F41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J2" i="3"/>
  <c r="J3" i="3"/>
  <c r="G45" i="1"/>
  <c r="F41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3" i="1"/>
  <c r="F42" i="1"/>
  <c r="J2" i="1"/>
  <c r="J3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F40" i="3" l="1"/>
  <c r="F43" i="3" s="1"/>
  <c r="A35" i="3"/>
  <c r="A15" i="3"/>
  <c r="A23" i="3"/>
  <c r="A31" i="3"/>
  <c r="A39" i="3"/>
  <c r="A16" i="3"/>
  <c r="A24" i="3"/>
  <c r="A32" i="3"/>
  <c r="A12" i="3"/>
  <c r="A20" i="3"/>
  <c r="A28" i="3"/>
  <c r="A36" i="3"/>
  <c r="A13" i="3"/>
  <c r="A21" i="3"/>
  <c r="A29" i="3"/>
  <c r="A37" i="3"/>
  <c r="A14" i="3"/>
  <c r="A22" i="3"/>
  <c r="A30" i="3"/>
  <c r="A38" i="3"/>
  <c r="A9" i="3"/>
  <c r="A17" i="3"/>
  <c r="A25" i="3"/>
  <c r="A33" i="3"/>
  <c r="A34" i="3"/>
  <c r="A10" i="3"/>
  <c r="A18" i="3"/>
  <c r="A26" i="3"/>
  <c r="A11" i="3"/>
  <c r="A19" i="3"/>
  <c r="A27" i="3"/>
  <c r="F4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Kathleen Thiele</author>
  </authors>
  <commentList>
    <comment ref="A1" authorId="0" shapeId="0" xr:uid="{4D834B3C-E6AB-4246-AB54-894E74895ADE}">
      <text>
        <r>
          <rPr>
            <b/>
            <sz val="9"/>
            <color indexed="81"/>
            <rFont val="Arial"/>
            <family val="2"/>
          </rPr>
          <t>Kopfbogen:</t>
        </r>
        <r>
          <rPr>
            <sz val="9"/>
            <color indexed="81"/>
            <rFont val="Arial"/>
            <family val="2"/>
          </rPr>
          <t xml:space="preserve">
Das korrekte und vollständige Ausfüllen des Kopfbogens ist unerlässlich.
Bezügenummer und Arbeitsgebiet finden Sie auf der BUW-Website.</t>
        </r>
      </text>
    </comment>
    <comment ref="F8" authorId="0" shapeId="0" xr:uid="{FD8662B0-B7E3-4387-A7FB-8E74BEC0E052}">
      <text>
        <r>
          <rPr>
            <b/>
            <sz val="9"/>
            <color indexed="81"/>
            <rFont val="Arial"/>
            <family val="2"/>
          </rPr>
          <t>Übertrag aus Vormonat:</t>
        </r>
        <r>
          <rPr>
            <sz val="9"/>
            <color indexed="81"/>
            <rFont val="Segoe UI"/>
            <family val="2"/>
          </rPr>
          <t xml:space="preserve">
Bitte selbstständig </t>
        </r>
        <r>
          <rPr>
            <sz val="9"/>
            <color indexed="81"/>
            <rFont val="Arial"/>
            <family val="2"/>
          </rPr>
          <t>mit Vorzeichen bei negativer Zahl eintragen.
Berechnet sich im Vormonat automatisch (siehe unten).</t>
        </r>
      </text>
    </comment>
    <comment ref="C18" authorId="0" shapeId="0" xr:uid="{9109A4E3-6B64-4ED5-AA2F-390AD67D35DE}">
      <text>
        <r>
          <rPr>
            <b/>
            <sz val="9"/>
            <color indexed="81"/>
            <rFont val="Arial"/>
            <family val="2"/>
          </rPr>
          <t xml:space="preserve">Start/ Ende:
</t>
        </r>
        <r>
          <rPr>
            <sz val="9"/>
            <color indexed="81"/>
            <rFont val="Arial"/>
            <family val="2"/>
          </rPr>
          <t>Beginn und Ende Ihrer Arbeitszeit.
Eingabe im Format 00:00</t>
        </r>
      </text>
    </comment>
    <comment ref="E27" authorId="0" shapeId="0" xr:uid="{373230FE-A996-4146-9690-C8AF84AB70F9}">
      <text>
        <r>
          <rPr>
            <b/>
            <sz val="9"/>
            <color indexed="81"/>
            <rFont val="Arial"/>
            <family val="2"/>
          </rPr>
          <t xml:space="preserve">Pausen:
</t>
        </r>
        <r>
          <rPr>
            <sz val="9"/>
            <color indexed="81"/>
            <rFont val="Arial"/>
            <family val="2"/>
          </rPr>
          <t>Ab 6h ununterbrochener Arbeit stehen Ihnen 30 min Pause zu. Die Pausenzeiten ab &gt;8h entnehmen Sie bitte dem Arbeitszeitgesetz.</t>
        </r>
        <r>
          <rPr>
            <b/>
            <sz val="9"/>
            <color indexed="81"/>
            <rFont val="Arial"/>
            <family val="2"/>
          </rPr>
          <t xml:space="preserve">
</t>
        </r>
        <r>
          <rPr>
            <sz val="9"/>
            <color indexed="81"/>
            <rFont val="Arial"/>
            <family val="2"/>
          </rPr>
          <t>Einagbe im Format 00:00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G32" authorId="0" shapeId="0" xr:uid="{972DF21B-F4DE-4012-ABBB-B9B59AD60B79}">
      <text>
        <r>
          <rPr>
            <b/>
            <sz val="9"/>
            <color indexed="81"/>
            <rFont val="Arial"/>
            <family val="2"/>
          </rPr>
          <t>Abwesenheiten:</t>
        </r>
        <r>
          <rPr>
            <sz val="9"/>
            <color indexed="81"/>
            <rFont val="Arial"/>
            <family val="2"/>
          </rPr>
          <t xml:space="preserve">
Bei Urlaub und Krankheit besteht Anspruch auf Entgeltfortzahlung.
Für eine Zeitgutschrift ist eine passende Bemerkung </t>
        </r>
        <r>
          <rPr>
            <b/>
            <sz val="9"/>
            <color indexed="81"/>
            <rFont val="Arial"/>
            <family val="2"/>
          </rPr>
          <t>UND</t>
        </r>
        <r>
          <rPr>
            <sz val="9"/>
            <color indexed="81"/>
            <rFont val="Arial"/>
            <family val="2"/>
          </rPr>
          <t xml:space="preserve"> eine passende Eintragung notwendig.
Ihren </t>
        </r>
        <r>
          <rPr>
            <b/>
            <sz val="9"/>
            <color indexed="81"/>
            <rFont val="Arial"/>
            <family val="2"/>
          </rPr>
          <t>Anspruch auf Urlaub</t>
        </r>
        <r>
          <rPr>
            <sz val="9"/>
            <color indexed="81"/>
            <rFont val="Arial"/>
            <family val="2"/>
          </rPr>
          <t xml:space="preserve"> während Ihrer Vertragslaufzeit finden Sie auf der Website unter 
https://www.uni-weimar.de/de/universitaet/struktur/dezernate/dezernat-personal/assistentinnen/downloads.
Bei </t>
        </r>
        <r>
          <rPr>
            <b/>
            <sz val="9"/>
            <color indexed="81"/>
            <rFont val="Arial"/>
            <family val="2"/>
          </rPr>
          <t>Arbeitsunfähigkeit</t>
        </r>
        <r>
          <rPr>
            <sz val="9"/>
            <color indexed="81"/>
            <rFont val="Arial"/>
            <family val="2"/>
          </rPr>
          <t xml:space="preserve"> nutzen Sie bitte die elektronische Krankmeldung unter:
https://www.uni-weimar.de/de/universitaet/struktur/dezernate/dezernat-personal/arbeitsunfaehigkeit/
In beiden Fällen ist vorab der Bereich zu informieren.</t>
        </r>
      </text>
    </comment>
    <comment ref="G48" authorId="0" shapeId="0" xr:uid="{3D08B901-C674-4864-B344-4839DF790112}">
      <text>
        <r>
          <rPr>
            <b/>
            <sz val="9"/>
            <color indexed="81"/>
            <rFont val="Segoe UI"/>
            <family val="2"/>
          </rPr>
          <t xml:space="preserve">Unterschriften:
</t>
        </r>
        <r>
          <rPr>
            <sz val="9"/>
            <color indexed="81"/>
            <rFont val="Segoe UI"/>
            <family val="2"/>
          </rPr>
          <t xml:space="preserve">Die Unterschriften des Studierenden und des Vorgesetzten sind erforderlich.
Der Zeitnachweis wird </t>
        </r>
        <r>
          <rPr>
            <b/>
            <sz val="9"/>
            <color indexed="81"/>
            <rFont val="Segoe UI"/>
            <family val="2"/>
          </rPr>
          <t>monatlich</t>
        </r>
        <r>
          <rPr>
            <sz val="9"/>
            <color indexed="81"/>
            <rFont val="Segoe UI"/>
            <family val="2"/>
          </rPr>
          <t xml:space="preserve"> vom Studierenden geführt, im Bereich zur Unterschrift vorgelegt und vom Bereich an DP/ Assistenten geschickt.
</t>
        </r>
      </text>
    </comment>
  </commentList>
</comments>
</file>

<file path=xl/sharedStrings.xml><?xml version="1.0" encoding="utf-8"?>
<sst xmlns="http://schemas.openxmlformats.org/spreadsheetml/2006/main" count="78" uniqueCount="42">
  <si>
    <t>Zeiterfassungsbogen</t>
  </si>
  <si>
    <t>Name, Vorname:</t>
  </si>
  <si>
    <t>Thiele, Kathleen</t>
  </si>
  <si>
    <t>Monat/ Jahr:</t>
  </si>
  <si>
    <t>Bezügenummer:</t>
  </si>
  <si>
    <t>53……</t>
  </si>
  <si>
    <t>Arbeitsgebiet:</t>
  </si>
  <si>
    <t>144.</t>
  </si>
  <si>
    <t>Monatliche Arbeitszeit:</t>
  </si>
  <si>
    <t>wöchentliche AZ:</t>
  </si>
  <si>
    <t>Vertragslaufzeit:</t>
  </si>
  <si>
    <t>01.07.2023 - …</t>
  </si>
  <si>
    <t>Vorgesetzter:</t>
  </si>
  <si>
    <t>M.Rochlitzer</t>
  </si>
  <si>
    <t>Fakultät/ Professur:</t>
  </si>
  <si>
    <t>Dezernat Personal / Assistenten</t>
  </si>
  <si>
    <t>Datum</t>
  </si>
  <si>
    <t>Beginn</t>
  </si>
  <si>
    <t>Ende</t>
  </si>
  <si>
    <t>Pausen*</t>
  </si>
  <si>
    <t>Arbeitsstunden</t>
  </si>
  <si>
    <t>Abwesenheit**</t>
  </si>
  <si>
    <t>Bemerkung</t>
  </si>
  <si>
    <t>Übertrag aus Vormonat:</t>
  </si>
  <si>
    <t>Summe der Arbeitsstunden:</t>
  </si>
  <si>
    <t>Sollstunden / Monat:</t>
  </si>
  <si>
    <t>Aktuelles Zeitkonto:</t>
  </si>
  <si>
    <t>Übertrag auf Folgemonat:</t>
  </si>
  <si>
    <t>* Pausen</t>
  </si>
  <si>
    <t>ab 6h Arbeitszeit 30min im Format 00:30</t>
  </si>
  <si>
    <t>Unterschrift Studierender</t>
  </si>
  <si>
    <t>** Abwesenheit</t>
  </si>
  <si>
    <t>U</t>
  </si>
  <si>
    <t>=   Urlaub</t>
  </si>
  <si>
    <t>K</t>
  </si>
  <si>
    <t>=   Krankheit</t>
  </si>
  <si>
    <t>S</t>
  </si>
  <si>
    <t>=   Sonstiges</t>
  </si>
  <si>
    <t>Unterschrift Vorgesetzter</t>
  </si>
  <si>
    <t>144_</t>
  </si>
  <si>
    <t>53______</t>
  </si>
  <si>
    <t>gültig ab: 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</si>
</sst>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\ yyyy"/>
    <numFmt numFmtId="165" formatCode="0.00_ ;[Red]\-0.00\ "/>
    <numFmt numFmtId="166" formatCode="ddd/dd/mm/"/>
    <numFmt numFmtId="167" formatCode="h:mm"/>
    <numFmt numFmtId="168" formatCode="[h]:mm"/>
  </numFmts>
  <fonts count="15" x14ac:knownFonts="1">
    <font>
      <sz val="11"/>
      <color theme="1"/>
      <name val="Arial"/>
      <family val="2"/>
    </font>
    <font>
      <b/>
      <sz val="18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Arial"/>
      <family val="2"/>
    </font>
    <font>
      <sz val="9"/>
      <color indexed="8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3">
    <xf numFmtId="0" fontId="0" fillId="0" borderId="0" xfId="0"/>
    <xf numFmtId="167" fontId="5" fillId="0" borderId="20" xfId="0" applyNumberFormat="1" applyFont="1" applyFill="1" applyBorder="1" applyAlignment="1" applyProtection="1">
      <alignment vertical="center"/>
      <protection locked="0"/>
    </xf>
    <xf numFmtId="20" fontId="5" fillId="0" borderId="22" xfId="0" applyNumberFormat="1" applyFont="1" applyFill="1" applyBorder="1" applyAlignment="1" applyProtection="1">
      <alignment vertical="center"/>
      <protection locked="0"/>
    </xf>
    <xf numFmtId="0" fontId="5" fillId="0" borderId="23" xfId="0" applyFont="1" applyFill="1" applyBorder="1" applyAlignment="1" applyProtection="1">
      <alignment vertical="center"/>
      <protection locked="0"/>
    </xf>
    <xf numFmtId="167" fontId="5" fillId="0" borderId="24" xfId="0" applyNumberFormat="1" applyFont="1" applyFill="1" applyBorder="1" applyAlignment="1" applyProtection="1">
      <alignment vertical="center"/>
      <protection locked="0"/>
    </xf>
    <xf numFmtId="0" fontId="5" fillId="0" borderId="25" xfId="0" applyFont="1" applyFill="1" applyBorder="1" applyAlignment="1" applyProtection="1">
      <alignment vertical="center"/>
      <protection locked="0"/>
    </xf>
    <xf numFmtId="0" fontId="5" fillId="0" borderId="26" xfId="0" applyFont="1" applyFill="1" applyBorder="1" applyAlignment="1" applyProtection="1">
      <alignment vertical="center"/>
      <protection locked="0"/>
    </xf>
    <xf numFmtId="20" fontId="5" fillId="0" borderId="25" xfId="0" applyNumberFormat="1" applyFont="1" applyFill="1" applyBorder="1" applyAlignment="1" applyProtection="1">
      <alignment vertical="center"/>
      <protection locked="0"/>
    </xf>
    <xf numFmtId="167" fontId="5" fillId="0" borderId="29" xfId="0" applyNumberFormat="1" applyFont="1" applyFill="1" applyBorder="1" applyAlignment="1" applyProtection="1">
      <alignment vertical="center"/>
      <protection locked="0"/>
    </xf>
    <xf numFmtId="167" fontId="5" fillId="0" borderId="30" xfId="0" applyNumberFormat="1" applyFont="1" applyFill="1" applyBorder="1" applyAlignment="1" applyProtection="1">
      <alignment vertical="center"/>
      <protection locked="0"/>
    </xf>
    <xf numFmtId="20" fontId="5" fillId="0" borderId="29" xfId="0" applyNumberFormat="1" applyFont="1" applyFill="1" applyBorder="1" applyAlignment="1" applyProtection="1">
      <alignment vertical="center"/>
      <protection locked="0"/>
    </xf>
    <xf numFmtId="0" fontId="5" fillId="0" borderId="31" xfId="0" applyFont="1" applyFill="1" applyBorder="1" applyAlignment="1" applyProtection="1">
      <alignment vertical="center"/>
      <protection locked="0"/>
    </xf>
    <xf numFmtId="168" fontId="6" fillId="0" borderId="14" xfId="0" applyNumberFormat="1" applyFont="1" applyFill="1" applyBorder="1" applyAlignment="1" applyProtection="1">
      <alignment vertical="center"/>
      <protection hidden="1"/>
    </xf>
    <xf numFmtId="2" fontId="5" fillId="2" borderId="33" xfId="0" applyNumberFormat="1" applyFont="1" applyFill="1" applyBorder="1" applyAlignment="1" applyProtection="1">
      <alignment vertical="center"/>
      <protection hidden="1"/>
    </xf>
    <xf numFmtId="2" fontId="4" fillId="2" borderId="34" xfId="0" applyNumberFormat="1" applyFont="1" applyFill="1" applyBorder="1" applyAlignment="1" applyProtection="1">
      <alignment vertical="center"/>
      <protection hidden="1"/>
    </xf>
    <xf numFmtId="165" fontId="4" fillId="2" borderId="34" xfId="0" applyNumberFormat="1" applyFont="1" applyFill="1" applyBorder="1" applyAlignment="1" applyProtection="1">
      <alignment vertical="center"/>
      <protection hidden="1"/>
    </xf>
    <xf numFmtId="0" fontId="4" fillId="2" borderId="7" xfId="0" quotePrefix="1" applyFont="1" applyFill="1" applyBorder="1" applyAlignment="1" applyProtection="1">
      <alignment horizontal="left" vertical="center"/>
    </xf>
    <xf numFmtId="0" fontId="4" fillId="2" borderId="9" xfId="0" quotePrefix="1" applyFont="1" applyFill="1" applyBorder="1" applyAlignment="1" applyProtection="1">
      <alignment horizontal="left" vertical="center"/>
    </xf>
    <xf numFmtId="0" fontId="3" fillId="2" borderId="15" xfId="0" applyFont="1" applyFill="1" applyBorder="1" applyAlignment="1" applyProtection="1">
      <alignment vertical="center"/>
    </xf>
    <xf numFmtId="0" fontId="4" fillId="2" borderId="16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vertical="center"/>
    </xf>
    <xf numFmtId="0" fontId="4" fillId="2" borderId="16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2" fontId="5" fillId="2" borderId="21" xfId="0" applyNumberFormat="1" applyFont="1" applyFill="1" applyBorder="1" applyAlignment="1" applyProtection="1">
      <alignment vertical="center"/>
    </xf>
    <xf numFmtId="2" fontId="5" fillId="2" borderId="25" xfId="0" applyNumberFormat="1" applyFont="1" applyFill="1" applyBorder="1" applyAlignment="1" applyProtection="1">
      <alignment vertical="center"/>
    </xf>
    <xf numFmtId="2" fontId="5" fillId="2" borderId="29" xfId="0" applyNumberFormat="1" applyFont="1" applyFill="1" applyBorder="1" applyAlignment="1" applyProtection="1">
      <alignment vertical="center"/>
    </xf>
    <xf numFmtId="2" fontId="5" fillId="2" borderId="33" xfId="0" applyNumberFormat="1" applyFont="1" applyFill="1" applyBorder="1" applyAlignment="1" applyProtection="1">
      <alignment vertical="center"/>
    </xf>
    <xf numFmtId="2" fontId="5" fillId="2" borderId="34" xfId="0" applyNumberFormat="1" applyFont="1" applyFill="1" applyBorder="1" applyAlignment="1" applyProtection="1">
      <alignment vertical="center"/>
    </xf>
    <xf numFmtId="2" fontId="4" fillId="2" borderId="34" xfId="0" applyNumberFormat="1" applyFont="1" applyFill="1" applyBorder="1" applyAlignment="1" applyProtection="1">
      <alignment vertical="center"/>
    </xf>
    <xf numFmtId="165" fontId="4" fillId="2" borderId="34" xfId="0" applyNumberFormat="1" applyFont="1" applyFill="1" applyBorder="1" applyAlignment="1" applyProtection="1">
      <alignment vertical="center"/>
    </xf>
    <xf numFmtId="2" fontId="5" fillId="2" borderId="21" xfId="0" applyNumberFormat="1" applyFont="1" applyFill="1" applyBorder="1" applyAlignment="1" applyProtection="1">
      <alignment horizontal="center" vertical="center"/>
      <protection hidden="1"/>
    </xf>
    <xf numFmtId="2" fontId="5" fillId="2" borderId="25" xfId="0" applyNumberFormat="1" applyFont="1" applyFill="1" applyBorder="1" applyAlignment="1" applyProtection="1">
      <alignment horizontal="center" vertical="center"/>
      <protection hidden="1"/>
    </xf>
    <xf numFmtId="2" fontId="5" fillId="2" borderId="29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horizontal="left" vertical="center"/>
    </xf>
    <xf numFmtId="2" fontId="4" fillId="0" borderId="10" xfId="0" applyNumberFormat="1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vertical="center"/>
    </xf>
    <xf numFmtId="0" fontId="4" fillId="0" borderId="0" xfId="0" quotePrefix="1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165" fontId="4" fillId="0" borderId="17" xfId="0" applyNumberFormat="1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</xf>
    <xf numFmtId="0" fontId="4" fillId="2" borderId="14" xfId="0" applyFont="1" applyFill="1" applyBorder="1" applyAlignment="1" applyProtection="1">
      <alignment vertical="center"/>
    </xf>
    <xf numFmtId="166" fontId="5" fillId="0" borderId="19" xfId="0" applyNumberFormat="1" applyFont="1" applyFill="1" applyBorder="1" applyAlignment="1" applyProtection="1">
      <alignment horizontal="center" vertical="center"/>
    </xf>
    <xf numFmtId="0" fontId="5" fillId="0" borderId="20" xfId="0" applyNumberFormat="1" applyFont="1" applyFill="1" applyBorder="1" applyAlignment="1" applyProtection="1">
      <alignment horizontal="left" vertical="center"/>
    </xf>
    <xf numFmtId="166" fontId="5" fillId="0" borderId="27" xfId="0" applyNumberFormat="1" applyFont="1" applyFill="1" applyBorder="1" applyAlignment="1" applyProtection="1">
      <alignment horizontal="center" vertical="center"/>
    </xf>
    <xf numFmtId="0" fontId="5" fillId="0" borderId="28" xfId="0" applyNumberFormat="1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wrapText="1"/>
    </xf>
    <xf numFmtId="0" fontId="6" fillId="0" borderId="14" xfId="0" applyFont="1" applyFill="1" applyBorder="1" applyAlignment="1" applyProtection="1">
      <alignment wrapText="1"/>
    </xf>
    <xf numFmtId="168" fontId="6" fillId="0" borderId="14" xfId="0" applyNumberFormat="1" applyFont="1" applyFill="1" applyBorder="1" applyAlignment="1" applyProtection="1">
      <alignment vertical="center"/>
    </xf>
    <xf numFmtId="0" fontId="5" fillId="0" borderId="32" xfId="0" applyFont="1" applyFill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top"/>
    </xf>
    <xf numFmtId="0" fontId="8" fillId="0" borderId="14" xfId="0" applyFont="1" applyFill="1" applyBorder="1" applyProtection="1"/>
    <xf numFmtId="0" fontId="4" fillId="0" borderId="32" xfId="0" quotePrefix="1" applyFont="1" applyFill="1" applyBorder="1" applyAlignment="1" applyProtection="1">
      <alignment horizontal="left" vertical="center"/>
    </xf>
    <xf numFmtId="0" fontId="5" fillId="0" borderId="32" xfId="0" applyFont="1" applyFill="1" applyBorder="1" applyAlignment="1" applyProtection="1">
      <alignment horizontal="left" vertical="center"/>
    </xf>
    <xf numFmtId="0" fontId="5" fillId="0" borderId="0" xfId="0" quotePrefix="1" applyFont="1" applyFill="1" applyBorder="1" applyAlignment="1" applyProtection="1">
      <alignment vertical="center"/>
    </xf>
    <xf numFmtId="0" fontId="8" fillId="0" borderId="0" xfId="0" quotePrefix="1" applyFont="1" applyFill="1" applyBorder="1" applyAlignment="1" applyProtection="1">
      <alignment vertical="center"/>
    </xf>
    <xf numFmtId="0" fontId="5" fillId="0" borderId="36" xfId="0" applyFont="1" applyFill="1" applyBorder="1" applyAlignment="1" applyProtection="1">
      <alignment vertical="center"/>
    </xf>
    <xf numFmtId="0" fontId="5" fillId="0" borderId="37" xfId="0" applyFont="1" applyFill="1" applyBorder="1" applyAlignment="1" applyProtection="1">
      <alignment horizontal="left" vertical="center"/>
    </xf>
    <xf numFmtId="0" fontId="5" fillId="0" borderId="37" xfId="0" applyFont="1" applyFill="1" applyBorder="1" applyAlignment="1" applyProtection="1">
      <alignment vertical="center"/>
    </xf>
    <xf numFmtId="0" fontId="5" fillId="0" borderId="38" xfId="0" applyFont="1" applyFill="1" applyBorder="1" applyAlignment="1" applyProtection="1">
      <alignment vertical="center"/>
    </xf>
    <xf numFmtId="164" fontId="3" fillId="0" borderId="8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2" fontId="4" fillId="0" borderId="10" xfId="0" applyNumberFormat="1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vertical="center"/>
      <protection locked="0"/>
    </xf>
    <xf numFmtId="0" fontId="4" fillId="0" borderId="0" xfId="0" quotePrefix="1" applyFont="1" applyFill="1" applyBorder="1" applyAlignment="1" applyProtection="1">
      <alignment horizontal="left" vertical="center"/>
      <protection locked="0"/>
    </xf>
    <xf numFmtId="167" fontId="5" fillId="0" borderId="20" xfId="0" applyNumberFormat="1" applyFont="1" applyFill="1" applyBorder="1" applyAlignment="1" applyProtection="1">
      <alignment horizontal="center" vertical="center"/>
    </xf>
    <xf numFmtId="20" fontId="5" fillId="0" borderId="22" xfId="0" applyNumberFormat="1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  <xf numFmtId="167" fontId="5" fillId="0" borderId="24" xfId="0" applyNumberFormat="1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20" fontId="5" fillId="0" borderId="25" xfId="0" applyNumberFormat="1" applyFont="1" applyFill="1" applyBorder="1" applyAlignment="1" applyProtection="1">
      <alignment horizontal="center" vertical="center"/>
    </xf>
    <xf numFmtId="167" fontId="5" fillId="0" borderId="29" xfId="0" applyNumberFormat="1" applyFont="1" applyFill="1" applyBorder="1" applyAlignment="1" applyProtection="1">
      <alignment horizontal="center" vertical="center"/>
    </xf>
    <xf numFmtId="167" fontId="5" fillId="0" borderId="30" xfId="0" applyNumberFormat="1" applyFont="1" applyFill="1" applyBorder="1" applyAlignment="1" applyProtection="1">
      <alignment horizontal="center" vertical="center"/>
    </xf>
    <xf numFmtId="20" fontId="5" fillId="0" borderId="29" xfId="0" applyNumberFormat="1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2" fontId="5" fillId="2" borderId="34" xfId="0" applyNumberFormat="1" applyFont="1" applyFill="1" applyBorder="1" applyAlignment="1" applyProtection="1">
      <alignment vertical="center"/>
      <protection hidden="1"/>
    </xf>
    <xf numFmtId="0" fontId="3" fillId="0" borderId="32" xfId="0" applyFont="1" applyFill="1" applyBorder="1" applyAlignment="1" applyProtection="1">
      <alignment vertical="center"/>
    </xf>
    <xf numFmtId="165" fontId="4" fillId="0" borderId="1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horizontal="center" vertical="center"/>
    </xf>
    <xf numFmtId="0" fontId="4" fillId="0" borderId="32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14" fontId="3" fillId="3" borderId="35" xfId="0" applyNumberFormat="1" applyFont="1" applyFill="1" applyBorder="1" applyAlignment="1" applyProtection="1">
      <alignment horizontal="center" vertical="center"/>
    </xf>
    <xf numFmtId="14" fontId="3" fillId="3" borderId="10" xfId="0" applyNumberFormat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5" fillId="0" borderId="14" xfId="0" applyNumberFormat="1" applyFont="1" applyFill="1" applyBorder="1" applyAlignment="1" applyProtection="1">
      <alignment horizontal="center" vertical="center"/>
    </xf>
    <xf numFmtId="14" fontId="5" fillId="0" borderId="35" xfId="0" applyNumberFormat="1" applyFont="1" applyFill="1" applyBorder="1" applyAlignment="1" applyProtection="1">
      <alignment horizontal="center" vertical="center"/>
    </xf>
    <xf numFmtId="14" fontId="5" fillId="0" borderId="1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" fillId="2" borderId="3" xfId="0" applyFont="1" applyFill="1" applyBorder="1" applyAlignment="1" applyProtection="1">
      <alignment horizontal="right" vertical="center"/>
    </xf>
    <xf numFmtId="0" fontId="4" fillId="2" borderId="4" xfId="0" applyFont="1" applyFill="1" applyBorder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2" fontId="4" fillId="0" borderId="5" xfId="0" applyNumberFormat="1" applyFont="1" applyFill="1" applyBorder="1" applyAlignment="1" applyProtection="1">
      <alignment horizontal="left" vertical="center"/>
    </xf>
    <xf numFmtId="2" fontId="4" fillId="0" borderId="6" xfId="0" applyNumberFormat="1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3" fillId="0" borderId="13" xfId="0" applyFont="1" applyFill="1" applyBorder="1" applyAlignment="1" applyProtection="1">
      <alignment horizontal="left" vertical="center"/>
    </xf>
    <xf numFmtId="0" fontId="3" fillId="2" borderId="5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2" fontId="4" fillId="0" borderId="5" xfId="0" applyNumberFormat="1" applyFont="1" applyFill="1" applyBorder="1" applyAlignment="1" applyProtection="1">
      <alignment horizontal="left" vertical="center"/>
      <protection locked="0"/>
    </xf>
    <xf numFmtId="2" fontId="4" fillId="0" borderId="6" xfId="0" applyNumberFormat="1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horizontal="left" vertical="center"/>
      <protection locked="0"/>
    </xf>
    <xf numFmtId="0" fontId="3" fillId="2" borderId="39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4" fillId="2" borderId="7" xfId="0" quotePrefix="1" applyFont="1" applyFill="1" applyBorder="1" applyAlignment="1" applyProtection="1">
      <alignment horizontal="left" vertical="center"/>
      <protection locked="0"/>
    </xf>
    <xf numFmtId="0" fontId="4" fillId="2" borderId="9" xfId="0" quotePrefix="1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4" fillId="2" borderId="18" xfId="0" applyFont="1" applyFill="1" applyBorder="1" applyAlignment="1" applyProtection="1">
      <alignment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2" borderId="9" xfId="0" quotePrefix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4"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9525</xdr:colOff>
      <xdr:row>0</xdr:row>
      <xdr:rowOff>361950</xdr:rowOff>
    </xdr:to>
    <xdr:pic>
      <xdr:nvPicPr>
        <xdr:cNvPr id="3" name="Grafik 2" descr="einzeilig_C0_M100_Y100_K0">
          <a:extLst>
            <a:ext uri="{FF2B5EF4-FFF2-40B4-BE49-F238E27FC236}">
              <a16:creationId xmlns:a16="http://schemas.microsoft.com/office/drawing/2014/main" id="{44DEF494-3D73-4022-A3E3-88E69BF63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67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9525</xdr:colOff>
      <xdr:row>0</xdr:row>
      <xdr:rowOff>371475</xdr:rowOff>
    </xdr:to>
    <xdr:pic>
      <xdr:nvPicPr>
        <xdr:cNvPr id="2" name="Grafik 1" descr="einzeilig_C0_M100_Y100_K0">
          <a:extLst>
            <a:ext uri="{FF2B5EF4-FFF2-40B4-BE49-F238E27FC236}">
              <a16:creationId xmlns:a16="http://schemas.microsoft.com/office/drawing/2014/main" id="{83103473-AC41-48E8-B825-9CB00D4FE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3067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F0B3-0734-4E21-8EAA-E84F94FC2676}">
  <sheetPr>
    <pageSetUpPr fitToPage="1"/>
  </sheetPr>
  <dimension ref="A1:L55"/>
  <sheetViews>
    <sheetView showGridLines="0" tabSelected="1" zoomScale="80" zoomScaleNormal="80" workbookViewId="0">
      <selection activeCell="R8" sqref="R8"/>
    </sheetView>
  </sheetViews>
  <sheetFormatPr baseColWidth="10" defaultColWidth="9.5" defaultRowHeight="12.75" x14ac:dyDescent="0.2"/>
  <cols>
    <col min="1" max="1" width="11.125" style="35" customWidth="1"/>
    <col min="2" max="2" width="4.5" style="56" hidden="1" customWidth="1"/>
    <col min="3" max="3" width="10" style="35" customWidth="1"/>
    <col min="4" max="5" width="9.5" style="35"/>
    <col min="6" max="6" width="15.75" style="35" bestFit="1" customWidth="1"/>
    <col min="7" max="7" width="17.125" style="35" bestFit="1" customWidth="1"/>
    <col min="8" max="8" width="17.25" style="35" customWidth="1"/>
    <col min="9" max="16384" width="9.5" style="35"/>
  </cols>
  <sheetData>
    <row r="1" spans="1:10" s="33" customFormat="1" ht="45.75" customHeight="1" x14ac:dyDescent="0.2">
      <c r="A1" s="101" t="s">
        <v>0</v>
      </c>
      <c r="B1" s="102"/>
      <c r="C1" s="102"/>
      <c r="D1" s="102"/>
      <c r="E1" s="102"/>
      <c r="F1" s="102"/>
      <c r="G1" s="102"/>
      <c r="H1" s="103"/>
    </row>
    <row r="2" spans="1:10" ht="19.5" customHeight="1" x14ac:dyDescent="0.2">
      <c r="A2" s="104" t="s">
        <v>1</v>
      </c>
      <c r="B2" s="105"/>
      <c r="C2" s="105"/>
      <c r="D2" s="106" t="s">
        <v>2</v>
      </c>
      <c r="E2" s="106"/>
      <c r="F2" s="107"/>
      <c r="G2" s="16" t="s">
        <v>3</v>
      </c>
      <c r="H2" s="34">
        <v>45108</v>
      </c>
      <c r="J2" s="36">
        <f>MONTH(H2)</f>
        <v>7</v>
      </c>
    </row>
    <row r="3" spans="1:10" ht="19.5" customHeight="1" x14ac:dyDescent="0.2">
      <c r="A3" s="104" t="s">
        <v>4</v>
      </c>
      <c r="B3" s="105"/>
      <c r="C3" s="105"/>
      <c r="D3" s="106" t="s">
        <v>5</v>
      </c>
      <c r="E3" s="108"/>
      <c r="F3" s="109"/>
      <c r="G3" s="17" t="s">
        <v>6</v>
      </c>
      <c r="H3" s="37" t="s">
        <v>7</v>
      </c>
      <c r="J3" s="36">
        <f>YEAR(H2)</f>
        <v>2023</v>
      </c>
    </row>
    <row r="4" spans="1:10" ht="19.5" customHeight="1" x14ac:dyDescent="0.2">
      <c r="A4" s="104" t="s">
        <v>8</v>
      </c>
      <c r="B4" s="105"/>
      <c r="C4" s="105"/>
      <c r="D4" s="110">
        <v>40</v>
      </c>
      <c r="E4" s="110"/>
      <c r="F4" s="111"/>
      <c r="G4" s="17" t="s">
        <v>9</v>
      </c>
      <c r="H4" s="38">
        <v>9.1999999999999993</v>
      </c>
    </row>
    <row r="5" spans="1:10" ht="19.5" customHeight="1" x14ac:dyDescent="0.2">
      <c r="A5" s="112" t="s">
        <v>10</v>
      </c>
      <c r="B5" s="105"/>
      <c r="C5" s="105"/>
      <c r="D5" s="106" t="s">
        <v>11</v>
      </c>
      <c r="E5" s="106"/>
      <c r="F5" s="107"/>
      <c r="G5" s="17" t="s">
        <v>12</v>
      </c>
      <c r="H5" s="39" t="s">
        <v>13</v>
      </c>
    </row>
    <row r="6" spans="1:10" ht="19.5" customHeight="1" thickBot="1" x14ac:dyDescent="0.25">
      <c r="A6" s="113" t="s">
        <v>14</v>
      </c>
      <c r="B6" s="114"/>
      <c r="C6" s="114"/>
      <c r="D6" s="115" t="s">
        <v>15</v>
      </c>
      <c r="E6" s="115"/>
      <c r="F6" s="115"/>
      <c r="G6" s="40"/>
      <c r="H6" s="41"/>
    </row>
    <row r="7" spans="1:10" s="42" customFormat="1" ht="19.5" customHeight="1" x14ac:dyDescent="0.2">
      <c r="A7" s="18" t="s">
        <v>16</v>
      </c>
      <c r="B7" s="19"/>
      <c r="C7" s="20" t="s">
        <v>17</v>
      </c>
      <c r="D7" s="20" t="s">
        <v>18</v>
      </c>
      <c r="E7" s="21" t="s">
        <v>19</v>
      </c>
      <c r="F7" s="21" t="s">
        <v>20</v>
      </c>
      <c r="G7" s="21" t="s">
        <v>21</v>
      </c>
      <c r="H7" s="22" t="s">
        <v>22</v>
      </c>
    </row>
    <row r="8" spans="1:10" s="42" customFormat="1" ht="19.5" customHeight="1" x14ac:dyDescent="0.2">
      <c r="A8" s="112" t="s">
        <v>23</v>
      </c>
      <c r="B8" s="116"/>
      <c r="C8" s="116"/>
      <c r="D8" s="116"/>
      <c r="E8" s="117"/>
      <c r="F8" s="43">
        <v>-2.5</v>
      </c>
      <c r="G8" s="44"/>
      <c r="H8" s="45"/>
    </row>
    <row r="9" spans="1:10" ht="13.5" customHeight="1" x14ac:dyDescent="0.2">
      <c r="A9" s="46">
        <f t="shared" ref="A9:A39" si="0">IFERROR(DATEVALUE(B9&amp;"."&amp;$J$2&amp;"."&amp;$J$3),"-")</f>
        <v>45108</v>
      </c>
      <c r="B9" s="47">
        <v>1</v>
      </c>
      <c r="C9" s="73"/>
      <c r="D9" s="73"/>
      <c r="E9" s="73"/>
      <c r="F9" s="30" t="str">
        <f t="shared" ref="F9:F10" si="1">IF(D9="","",((D9-C9-E9)*24))</f>
        <v/>
      </c>
      <c r="G9" s="74"/>
      <c r="H9" s="75"/>
    </row>
    <row r="10" spans="1:10" ht="13.5" customHeight="1" x14ac:dyDescent="0.2">
      <c r="A10" s="46">
        <f t="shared" si="0"/>
        <v>45109</v>
      </c>
      <c r="B10" s="47">
        <v>2</v>
      </c>
      <c r="C10" s="76"/>
      <c r="D10" s="76"/>
      <c r="E10" s="76"/>
      <c r="F10" s="31" t="str">
        <f t="shared" si="1"/>
        <v/>
      </c>
      <c r="G10" s="77"/>
      <c r="H10" s="78"/>
    </row>
    <row r="11" spans="1:10" ht="13.5" customHeight="1" x14ac:dyDescent="0.2">
      <c r="A11" s="46">
        <f t="shared" si="0"/>
        <v>45110</v>
      </c>
      <c r="B11" s="47">
        <v>3</v>
      </c>
      <c r="C11" s="76">
        <v>0.33333333333333331</v>
      </c>
      <c r="D11" s="76">
        <v>0.41666666666666669</v>
      </c>
      <c r="E11" s="76"/>
      <c r="F11" s="31">
        <f>IF(D11="","",((D11-C11-E11)*24))</f>
        <v>2.0000000000000009</v>
      </c>
      <c r="G11" s="79"/>
      <c r="H11" s="78"/>
    </row>
    <row r="12" spans="1:10" ht="13.5" customHeight="1" x14ac:dyDescent="0.2">
      <c r="A12" s="46">
        <f t="shared" si="0"/>
        <v>45111</v>
      </c>
      <c r="B12" s="47">
        <v>4</v>
      </c>
      <c r="C12" s="76"/>
      <c r="D12" s="76"/>
      <c r="E12" s="76"/>
      <c r="F12" s="31" t="str">
        <f t="shared" ref="F12:F39" si="2">IF(D12="","",((D12-C12-E12)*24))</f>
        <v/>
      </c>
      <c r="G12" s="77"/>
      <c r="H12" s="78"/>
    </row>
    <row r="13" spans="1:10" ht="13.5" customHeight="1" x14ac:dyDescent="0.2">
      <c r="A13" s="46">
        <f t="shared" si="0"/>
        <v>45112</v>
      </c>
      <c r="B13" s="47">
        <v>5</v>
      </c>
      <c r="C13" s="76">
        <v>0.33333333333333331</v>
      </c>
      <c r="D13" s="76">
        <v>0.5</v>
      </c>
      <c r="E13" s="76"/>
      <c r="F13" s="31">
        <f t="shared" si="2"/>
        <v>4</v>
      </c>
      <c r="G13" s="79"/>
      <c r="H13" s="78"/>
    </row>
    <row r="14" spans="1:10" ht="13.5" customHeight="1" x14ac:dyDescent="0.2">
      <c r="A14" s="46">
        <f t="shared" si="0"/>
        <v>45113</v>
      </c>
      <c r="B14" s="47">
        <v>6</v>
      </c>
      <c r="C14" s="76"/>
      <c r="D14" s="76"/>
      <c r="E14" s="76"/>
      <c r="F14" s="31" t="str">
        <f t="shared" si="2"/>
        <v/>
      </c>
      <c r="G14" s="77"/>
      <c r="H14" s="78"/>
    </row>
    <row r="15" spans="1:10" ht="13.5" customHeight="1" x14ac:dyDescent="0.2">
      <c r="A15" s="46">
        <f t="shared" si="0"/>
        <v>45114</v>
      </c>
      <c r="B15" s="47">
        <v>7</v>
      </c>
      <c r="C15" s="76"/>
      <c r="D15" s="76"/>
      <c r="E15" s="76"/>
      <c r="F15" s="31" t="str">
        <f t="shared" si="2"/>
        <v/>
      </c>
      <c r="G15" s="79"/>
      <c r="H15" s="78"/>
    </row>
    <row r="16" spans="1:10" ht="13.5" customHeight="1" x14ac:dyDescent="0.2">
      <c r="A16" s="46">
        <f t="shared" si="0"/>
        <v>45115</v>
      </c>
      <c r="B16" s="47">
        <v>8</v>
      </c>
      <c r="C16" s="76"/>
      <c r="D16" s="76"/>
      <c r="E16" s="76"/>
      <c r="F16" s="31" t="str">
        <f t="shared" si="2"/>
        <v/>
      </c>
      <c r="G16" s="77"/>
      <c r="H16" s="78"/>
    </row>
    <row r="17" spans="1:8" ht="13.5" customHeight="1" x14ac:dyDescent="0.2">
      <c r="A17" s="46">
        <f t="shared" si="0"/>
        <v>45116</v>
      </c>
      <c r="B17" s="47">
        <v>9</v>
      </c>
      <c r="C17" s="76"/>
      <c r="D17" s="76"/>
      <c r="E17" s="76"/>
      <c r="F17" s="31" t="str">
        <f t="shared" si="2"/>
        <v/>
      </c>
      <c r="G17" s="79"/>
      <c r="H17" s="78"/>
    </row>
    <row r="18" spans="1:8" ht="13.5" customHeight="1" x14ac:dyDescent="0.2">
      <c r="A18" s="46">
        <f t="shared" si="0"/>
        <v>45117</v>
      </c>
      <c r="B18" s="47">
        <v>10</v>
      </c>
      <c r="C18" s="76">
        <v>0.33333333333333331</v>
      </c>
      <c r="D18" s="76">
        <v>0.41666666666666669</v>
      </c>
      <c r="E18" s="76"/>
      <c r="F18" s="31">
        <f t="shared" si="2"/>
        <v>2.0000000000000009</v>
      </c>
      <c r="G18" s="77"/>
      <c r="H18" s="78"/>
    </row>
    <row r="19" spans="1:8" ht="13.5" customHeight="1" x14ac:dyDescent="0.2">
      <c r="A19" s="46">
        <f t="shared" si="0"/>
        <v>45118</v>
      </c>
      <c r="B19" s="47">
        <v>11</v>
      </c>
      <c r="C19" s="76"/>
      <c r="D19" s="76"/>
      <c r="E19" s="76"/>
      <c r="F19" s="31" t="str">
        <f t="shared" si="2"/>
        <v/>
      </c>
      <c r="G19" s="79"/>
      <c r="H19" s="78"/>
    </row>
    <row r="20" spans="1:8" ht="13.5" customHeight="1" x14ac:dyDescent="0.2">
      <c r="A20" s="46">
        <f t="shared" si="0"/>
        <v>45119</v>
      </c>
      <c r="B20" s="47">
        <v>12</v>
      </c>
      <c r="C20" s="76">
        <v>0.33333333333333331</v>
      </c>
      <c r="D20" s="76">
        <v>0.58333333333333337</v>
      </c>
      <c r="E20" s="76"/>
      <c r="F20" s="31">
        <f t="shared" si="2"/>
        <v>6.0000000000000018</v>
      </c>
      <c r="G20" s="77"/>
      <c r="H20" s="78"/>
    </row>
    <row r="21" spans="1:8" ht="13.5" customHeight="1" x14ac:dyDescent="0.2">
      <c r="A21" s="46">
        <f t="shared" si="0"/>
        <v>45120</v>
      </c>
      <c r="B21" s="47">
        <v>13</v>
      </c>
      <c r="C21" s="76"/>
      <c r="D21" s="76"/>
      <c r="E21" s="76"/>
      <c r="F21" s="31" t="str">
        <f t="shared" si="2"/>
        <v/>
      </c>
      <c r="G21" s="79"/>
      <c r="H21" s="78"/>
    </row>
    <row r="22" spans="1:8" ht="13.5" customHeight="1" x14ac:dyDescent="0.2">
      <c r="A22" s="46">
        <f t="shared" si="0"/>
        <v>45121</v>
      </c>
      <c r="B22" s="47">
        <v>14</v>
      </c>
      <c r="C22" s="76"/>
      <c r="D22" s="76"/>
      <c r="E22" s="76"/>
      <c r="F22" s="31" t="str">
        <f t="shared" si="2"/>
        <v/>
      </c>
      <c r="G22" s="77"/>
      <c r="H22" s="78"/>
    </row>
    <row r="23" spans="1:8" ht="13.5" customHeight="1" x14ac:dyDescent="0.2">
      <c r="A23" s="46">
        <f t="shared" si="0"/>
        <v>45122</v>
      </c>
      <c r="B23" s="47">
        <v>15</v>
      </c>
      <c r="C23" s="76"/>
      <c r="D23" s="76"/>
      <c r="E23" s="76"/>
      <c r="F23" s="31" t="str">
        <f t="shared" si="2"/>
        <v/>
      </c>
      <c r="G23" s="79"/>
      <c r="H23" s="78"/>
    </row>
    <row r="24" spans="1:8" ht="13.5" customHeight="1" x14ac:dyDescent="0.2">
      <c r="A24" s="46">
        <f t="shared" si="0"/>
        <v>45123</v>
      </c>
      <c r="B24" s="47">
        <v>16</v>
      </c>
      <c r="C24" s="76"/>
      <c r="D24" s="76"/>
      <c r="E24" s="76"/>
      <c r="F24" s="31" t="str">
        <f t="shared" si="2"/>
        <v/>
      </c>
      <c r="G24" s="77"/>
      <c r="H24" s="78"/>
    </row>
    <row r="25" spans="1:8" ht="13.5" customHeight="1" x14ac:dyDescent="0.2">
      <c r="A25" s="46">
        <f t="shared" si="0"/>
        <v>45124</v>
      </c>
      <c r="B25" s="47">
        <v>17</v>
      </c>
      <c r="C25" s="76">
        <v>0.33333333333333331</v>
      </c>
      <c r="D25" s="76">
        <v>0.41666666666666669</v>
      </c>
      <c r="E25" s="76"/>
      <c r="F25" s="31">
        <f t="shared" si="2"/>
        <v>2.0000000000000009</v>
      </c>
      <c r="G25" s="79"/>
      <c r="H25" s="78"/>
    </row>
    <row r="26" spans="1:8" ht="13.5" customHeight="1" x14ac:dyDescent="0.2">
      <c r="A26" s="46">
        <f t="shared" si="0"/>
        <v>45125</v>
      </c>
      <c r="B26" s="47">
        <v>18</v>
      </c>
      <c r="C26" s="76"/>
      <c r="D26" s="76"/>
      <c r="E26" s="76"/>
      <c r="F26" s="31" t="str">
        <f t="shared" si="2"/>
        <v/>
      </c>
      <c r="G26" s="77"/>
      <c r="H26" s="78"/>
    </row>
    <row r="27" spans="1:8" ht="13.5" customHeight="1" x14ac:dyDescent="0.2">
      <c r="A27" s="46">
        <f t="shared" si="0"/>
        <v>45126</v>
      </c>
      <c r="B27" s="47">
        <v>19</v>
      </c>
      <c r="C27" s="76">
        <v>0.33333333333333331</v>
      </c>
      <c r="D27" s="76">
        <v>0.66666666666666663</v>
      </c>
      <c r="E27" s="76">
        <v>2.0833333333333332E-2</v>
      </c>
      <c r="F27" s="31">
        <f t="shared" si="2"/>
        <v>7.5</v>
      </c>
      <c r="G27" s="79"/>
      <c r="H27" s="78"/>
    </row>
    <row r="28" spans="1:8" ht="13.5" customHeight="1" x14ac:dyDescent="0.2">
      <c r="A28" s="46">
        <f t="shared" si="0"/>
        <v>45127</v>
      </c>
      <c r="B28" s="47">
        <v>20</v>
      </c>
      <c r="C28" s="76"/>
      <c r="D28" s="76"/>
      <c r="E28" s="76"/>
      <c r="F28" s="31" t="str">
        <f t="shared" si="2"/>
        <v/>
      </c>
      <c r="G28" s="77"/>
      <c r="H28" s="78"/>
    </row>
    <row r="29" spans="1:8" ht="13.5" customHeight="1" x14ac:dyDescent="0.2">
      <c r="A29" s="46">
        <f t="shared" si="0"/>
        <v>45128</v>
      </c>
      <c r="B29" s="47">
        <v>21</v>
      </c>
      <c r="C29" s="76"/>
      <c r="D29" s="76"/>
      <c r="E29" s="76"/>
      <c r="F29" s="31" t="str">
        <f t="shared" si="2"/>
        <v/>
      </c>
      <c r="G29" s="79"/>
      <c r="H29" s="78"/>
    </row>
    <row r="30" spans="1:8" ht="13.5" customHeight="1" x14ac:dyDescent="0.2">
      <c r="A30" s="46">
        <f t="shared" si="0"/>
        <v>45129</v>
      </c>
      <c r="B30" s="47">
        <v>22</v>
      </c>
      <c r="C30" s="76"/>
      <c r="D30" s="76"/>
      <c r="E30" s="76"/>
      <c r="F30" s="31" t="str">
        <f t="shared" si="2"/>
        <v/>
      </c>
      <c r="G30" s="77"/>
      <c r="H30" s="78"/>
    </row>
    <row r="31" spans="1:8" ht="13.5" customHeight="1" x14ac:dyDescent="0.2">
      <c r="A31" s="46">
        <f t="shared" si="0"/>
        <v>45130</v>
      </c>
      <c r="B31" s="47">
        <v>23</v>
      </c>
      <c r="C31" s="76"/>
      <c r="D31" s="76"/>
      <c r="E31" s="76"/>
      <c r="F31" s="31" t="str">
        <f t="shared" si="2"/>
        <v/>
      </c>
      <c r="G31" s="79"/>
      <c r="H31" s="78"/>
    </row>
    <row r="32" spans="1:8" ht="13.5" customHeight="1" x14ac:dyDescent="0.2">
      <c r="A32" s="46">
        <f t="shared" si="0"/>
        <v>45131</v>
      </c>
      <c r="B32" s="47">
        <v>24</v>
      </c>
      <c r="C32" s="76">
        <v>0.33333333333333331</v>
      </c>
      <c r="D32" s="76">
        <v>0.58333333333333337</v>
      </c>
      <c r="E32" s="76"/>
      <c r="F32" s="31">
        <f t="shared" si="2"/>
        <v>6.0000000000000018</v>
      </c>
      <c r="G32" s="77" t="s">
        <v>34</v>
      </c>
      <c r="H32" s="78"/>
    </row>
    <row r="33" spans="1:8" ht="13.5" customHeight="1" x14ac:dyDescent="0.2">
      <c r="A33" s="46">
        <f t="shared" si="0"/>
        <v>45132</v>
      </c>
      <c r="B33" s="47">
        <v>25</v>
      </c>
      <c r="C33" s="76"/>
      <c r="D33" s="76"/>
      <c r="E33" s="76"/>
      <c r="F33" s="31" t="str">
        <f t="shared" si="2"/>
        <v/>
      </c>
      <c r="G33" s="79"/>
      <c r="H33" s="78"/>
    </row>
    <row r="34" spans="1:8" ht="13.5" customHeight="1" x14ac:dyDescent="0.2">
      <c r="A34" s="46">
        <f t="shared" si="0"/>
        <v>45133</v>
      </c>
      <c r="B34" s="47">
        <v>26</v>
      </c>
      <c r="C34" s="76">
        <v>0.33333333333333331</v>
      </c>
      <c r="D34" s="76">
        <v>0.5</v>
      </c>
      <c r="E34" s="76"/>
      <c r="F34" s="31">
        <f t="shared" si="2"/>
        <v>4</v>
      </c>
      <c r="G34" s="77"/>
      <c r="H34" s="78"/>
    </row>
    <row r="35" spans="1:8" ht="13.5" customHeight="1" x14ac:dyDescent="0.2">
      <c r="A35" s="46">
        <f t="shared" si="0"/>
        <v>45134</v>
      </c>
      <c r="B35" s="47">
        <v>27</v>
      </c>
      <c r="C35" s="76"/>
      <c r="D35" s="76"/>
      <c r="E35" s="76"/>
      <c r="F35" s="31" t="str">
        <f t="shared" si="2"/>
        <v/>
      </c>
      <c r="G35" s="79"/>
      <c r="H35" s="78"/>
    </row>
    <row r="36" spans="1:8" ht="13.5" customHeight="1" x14ac:dyDescent="0.2">
      <c r="A36" s="46">
        <f t="shared" si="0"/>
        <v>45135</v>
      </c>
      <c r="B36" s="47">
        <v>28</v>
      </c>
      <c r="C36" s="76"/>
      <c r="D36" s="76"/>
      <c r="E36" s="76"/>
      <c r="F36" s="31" t="str">
        <f t="shared" si="2"/>
        <v/>
      </c>
      <c r="G36" s="77"/>
      <c r="H36" s="78"/>
    </row>
    <row r="37" spans="1:8" ht="13.5" customHeight="1" x14ac:dyDescent="0.2">
      <c r="A37" s="46">
        <f t="shared" si="0"/>
        <v>45136</v>
      </c>
      <c r="B37" s="47">
        <v>29</v>
      </c>
      <c r="C37" s="76"/>
      <c r="D37" s="76"/>
      <c r="E37" s="76"/>
      <c r="F37" s="31" t="str">
        <f t="shared" si="2"/>
        <v/>
      </c>
      <c r="G37" s="79"/>
      <c r="H37" s="78"/>
    </row>
    <row r="38" spans="1:8" ht="13.5" customHeight="1" x14ac:dyDescent="0.2">
      <c r="A38" s="46">
        <f t="shared" si="0"/>
        <v>45137</v>
      </c>
      <c r="B38" s="47">
        <v>30</v>
      </c>
      <c r="C38" s="76"/>
      <c r="D38" s="76"/>
      <c r="E38" s="76"/>
      <c r="F38" s="31" t="str">
        <f t="shared" si="2"/>
        <v/>
      </c>
      <c r="G38" s="77"/>
      <c r="H38" s="78"/>
    </row>
    <row r="39" spans="1:8" ht="13.5" customHeight="1" thickBot="1" x14ac:dyDescent="0.25">
      <c r="A39" s="48">
        <f t="shared" si="0"/>
        <v>45138</v>
      </c>
      <c r="B39" s="49">
        <v>31</v>
      </c>
      <c r="C39" s="80"/>
      <c r="D39" s="81"/>
      <c r="E39" s="81"/>
      <c r="F39" s="32" t="str">
        <f t="shared" si="2"/>
        <v/>
      </c>
      <c r="G39" s="82"/>
      <c r="H39" s="83"/>
    </row>
    <row r="40" spans="1:8" ht="18.75" customHeight="1" thickBot="1" x14ac:dyDescent="0.25">
      <c r="A40" s="50" t="s">
        <v>24</v>
      </c>
      <c r="B40" s="42"/>
      <c r="F40" s="13">
        <f>SUM(F9:F39,F8)</f>
        <v>31.000000000000007</v>
      </c>
      <c r="G40" s="51"/>
      <c r="H40" s="52"/>
    </row>
    <row r="41" spans="1:8" ht="18.75" customHeight="1" thickBot="1" x14ac:dyDescent="0.25">
      <c r="A41" s="100" t="s">
        <v>25</v>
      </c>
      <c r="B41" s="89"/>
      <c r="C41" s="89"/>
      <c r="F41" s="84">
        <f>D4</f>
        <v>40</v>
      </c>
      <c r="G41" s="51"/>
      <c r="H41" s="52"/>
    </row>
    <row r="42" spans="1:8" ht="18.75" customHeight="1" thickBot="1" x14ac:dyDescent="0.25">
      <c r="A42" s="88" t="s">
        <v>26</v>
      </c>
      <c r="B42" s="89"/>
      <c r="C42" s="89"/>
      <c r="F42" s="14">
        <f>IF(F40&gt;F41,F40,F40)</f>
        <v>31.000000000000007</v>
      </c>
      <c r="H42" s="12"/>
    </row>
    <row r="43" spans="1:8" ht="18.75" customHeight="1" thickBot="1" x14ac:dyDescent="0.25">
      <c r="A43" s="85" t="s">
        <v>27</v>
      </c>
      <c r="B43" s="42"/>
      <c r="C43" s="42"/>
      <c r="F43" s="15">
        <f>IF(F41&gt;=F40,F40-F41,F40-F41)</f>
        <v>-8.9999999999999929</v>
      </c>
      <c r="H43" s="12"/>
    </row>
    <row r="44" spans="1:8" x14ac:dyDescent="0.2">
      <c r="A44" s="54"/>
      <c r="B44" s="35"/>
      <c r="H44" s="55"/>
    </row>
    <row r="45" spans="1:8" x14ac:dyDescent="0.2">
      <c r="A45" s="54"/>
      <c r="B45" s="35"/>
      <c r="G45" s="90">
        <f ca="1">TODAY()</f>
        <v>45534</v>
      </c>
      <c r="H45" s="91"/>
    </row>
    <row r="46" spans="1:8" x14ac:dyDescent="0.2">
      <c r="A46" s="54"/>
      <c r="G46" s="57" t="s">
        <v>16</v>
      </c>
      <c r="H46" s="58"/>
    </row>
    <row r="47" spans="1:8" x14ac:dyDescent="0.2">
      <c r="A47" s="54"/>
      <c r="B47" s="35"/>
      <c r="H47" s="58"/>
    </row>
    <row r="48" spans="1:8" x14ac:dyDescent="0.2">
      <c r="A48" s="59" t="s">
        <v>28</v>
      </c>
      <c r="B48" s="35"/>
      <c r="G48" s="92"/>
      <c r="H48" s="93"/>
    </row>
    <row r="49" spans="1:12" x14ac:dyDescent="0.2">
      <c r="A49" s="60" t="s">
        <v>29</v>
      </c>
      <c r="B49" s="35"/>
      <c r="G49" s="94"/>
      <c r="H49" s="95"/>
    </row>
    <row r="50" spans="1:12" x14ac:dyDescent="0.2">
      <c r="A50" s="54"/>
      <c r="B50" s="35"/>
      <c r="G50" s="57" t="s">
        <v>30</v>
      </c>
      <c r="H50" s="58"/>
    </row>
    <row r="51" spans="1:12" x14ac:dyDescent="0.2">
      <c r="A51" s="59" t="s">
        <v>31</v>
      </c>
      <c r="B51" s="35"/>
      <c r="H51" s="55"/>
    </row>
    <row r="52" spans="1:12" x14ac:dyDescent="0.2">
      <c r="A52" s="60" t="s">
        <v>32</v>
      </c>
      <c r="B52" s="35"/>
      <c r="C52" s="61" t="s">
        <v>33</v>
      </c>
      <c r="G52" s="96"/>
      <c r="H52" s="97"/>
    </row>
    <row r="53" spans="1:12" x14ac:dyDescent="0.2">
      <c r="A53" s="60" t="s">
        <v>34</v>
      </c>
      <c r="B53" s="35"/>
      <c r="C53" s="61" t="s">
        <v>35</v>
      </c>
      <c r="G53" s="98"/>
      <c r="H53" s="99"/>
    </row>
    <row r="54" spans="1:12" ht="14.25" customHeight="1" x14ac:dyDescent="0.2">
      <c r="A54" s="60" t="s">
        <v>36</v>
      </c>
      <c r="B54" s="35"/>
      <c r="C54" s="62" t="s">
        <v>37</v>
      </c>
      <c r="G54" s="57" t="s">
        <v>38</v>
      </c>
      <c r="H54" s="58"/>
      <c r="J54" s="87" t="s">
        <v>41</v>
      </c>
      <c r="K54" s="87"/>
      <c r="L54" s="87"/>
    </row>
    <row r="55" spans="1:12" ht="7.5" customHeight="1" thickBot="1" x14ac:dyDescent="0.25">
      <c r="A55" s="63"/>
      <c r="B55" s="64"/>
      <c r="C55" s="65"/>
      <c r="D55" s="65"/>
      <c r="E55" s="65"/>
      <c r="F55" s="65"/>
      <c r="G55" s="65"/>
      <c r="H55" s="66"/>
      <c r="J55" s="87"/>
      <c r="K55" s="87"/>
      <c r="L55" s="87"/>
    </row>
  </sheetData>
  <sheetProtection algorithmName="SHA-512" hashValue="ZnctR6Now1v8atbbTdOW04XKviIOZqQamArYkchF5bujSvpLweTOdtswm8NOVatnBw9au+7uIkK/8hriUxUiGg==" saltValue="mmUTL+ZJ1yhQyys7Pog6eQ==" spinCount="100000" sheet="1" objects="1" scenarios="1" selectLockedCells="1" selectUnlockedCells="1"/>
  <mergeCells count="18">
    <mergeCell ref="A41:C41"/>
    <mergeCell ref="A1:H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F6"/>
    <mergeCell ref="A8:E8"/>
    <mergeCell ref="J54:L55"/>
    <mergeCell ref="A42:C42"/>
    <mergeCell ref="G45:H45"/>
    <mergeCell ref="G48:H49"/>
    <mergeCell ref="G52:H53"/>
  </mergeCells>
  <conditionalFormatting sqref="A9:A39">
    <cfRule type="expression" dxfId="3" priority="1">
      <formula>WEEKDAY(A10,2)&lt;2</formula>
    </cfRule>
    <cfRule type="expression" dxfId="2" priority="2">
      <formula>WEEKDAY(A9,2)&gt;5</formula>
    </cfRule>
  </conditionalFormatting>
  <pageMargins left="0.7" right="0.7" top="0.78740157499999996" bottom="0.78740157499999996" header="0.3" footer="0.3"/>
  <pageSetup paperSize="9" scale="6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6C50-89C3-44F0-B128-35C5CB43BC60}">
  <sheetPr>
    <pageSetUpPr fitToPage="1"/>
  </sheetPr>
  <dimension ref="A1:J55"/>
  <sheetViews>
    <sheetView zoomScale="80" zoomScaleNormal="80" workbookViewId="0">
      <selection activeCell="G3" sqref="G3"/>
    </sheetView>
  </sheetViews>
  <sheetFormatPr baseColWidth="10" defaultColWidth="9.5" defaultRowHeight="12.75" x14ac:dyDescent="0.2"/>
  <cols>
    <col min="1" max="1" width="11.125" style="35" customWidth="1"/>
    <col min="2" max="2" width="4.5" style="56" hidden="1" customWidth="1"/>
    <col min="3" max="3" width="10" style="35" customWidth="1"/>
    <col min="4" max="5" width="9.5" style="35"/>
    <col min="6" max="6" width="15.75" style="35" bestFit="1" customWidth="1"/>
    <col min="7" max="7" width="14.375" style="35" customWidth="1"/>
    <col min="8" max="8" width="17.25" style="35" customWidth="1"/>
    <col min="9" max="16384" width="9.5" style="35"/>
  </cols>
  <sheetData>
    <row r="1" spans="1:10" s="33" customFormat="1" ht="45.75" customHeight="1" x14ac:dyDescent="0.2">
      <c r="A1" s="101" t="s">
        <v>0</v>
      </c>
      <c r="B1" s="102"/>
      <c r="C1" s="102"/>
      <c r="D1" s="102"/>
      <c r="E1" s="102"/>
      <c r="F1" s="102"/>
      <c r="G1" s="102"/>
      <c r="H1" s="103"/>
    </row>
    <row r="2" spans="1:10" ht="19.5" customHeight="1" x14ac:dyDescent="0.2">
      <c r="A2" s="125" t="s">
        <v>1</v>
      </c>
      <c r="B2" s="126"/>
      <c r="C2" s="126"/>
      <c r="D2" s="118"/>
      <c r="E2" s="118"/>
      <c r="F2" s="119"/>
      <c r="G2" s="130" t="s">
        <v>3</v>
      </c>
      <c r="H2" s="67">
        <v>45536</v>
      </c>
      <c r="J2" s="36">
        <f>MONTH(H2)</f>
        <v>9</v>
      </c>
    </row>
    <row r="3" spans="1:10" ht="19.5" customHeight="1" x14ac:dyDescent="0.2">
      <c r="A3" s="127" t="s">
        <v>4</v>
      </c>
      <c r="B3" s="126"/>
      <c r="C3" s="126"/>
      <c r="D3" s="118" t="s">
        <v>40</v>
      </c>
      <c r="E3" s="120"/>
      <c r="F3" s="121"/>
      <c r="G3" s="131" t="s">
        <v>6</v>
      </c>
      <c r="H3" s="68" t="s">
        <v>39</v>
      </c>
      <c r="J3" s="36">
        <f>YEAR(H2)</f>
        <v>2024</v>
      </c>
    </row>
    <row r="4" spans="1:10" ht="19.5" customHeight="1" x14ac:dyDescent="0.2">
      <c r="A4" s="127" t="s">
        <v>8</v>
      </c>
      <c r="B4" s="126"/>
      <c r="C4" s="126"/>
      <c r="D4" s="122"/>
      <c r="E4" s="122"/>
      <c r="F4" s="123"/>
      <c r="G4" s="142" t="s">
        <v>9</v>
      </c>
      <c r="H4" s="69"/>
    </row>
    <row r="5" spans="1:10" ht="19.5" customHeight="1" x14ac:dyDescent="0.2">
      <c r="A5" s="125" t="s">
        <v>10</v>
      </c>
      <c r="B5" s="126"/>
      <c r="C5" s="126"/>
      <c r="D5" s="118"/>
      <c r="E5" s="118"/>
      <c r="F5" s="119"/>
      <c r="G5" s="131" t="s">
        <v>12</v>
      </c>
      <c r="H5" s="70"/>
    </row>
    <row r="6" spans="1:10" ht="19.5" customHeight="1" thickBot="1" x14ac:dyDescent="0.25">
      <c r="A6" s="128" t="s">
        <v>14</v>
      </c>
      <c r="B6" s="129"/>
      <c r="C6" s="129"/>
      <c r="D6" s="124"/>
      <c r="E6" s="124"/>
      <c r="F6" s="124"/>
      <c r="G6" s="72"/>
      <c r="H6" s="71"/>
    </row>
    <row r="7" spans="1:10" s="42" customFormat="1" ht="19.5" customHeight="1" x14ac:dyDescent="0.2">
      <c r="A7" s="132" t="s">
        <v>16</v>
      </c>
      <c r="B7" s="133"/>
      <c r="C7" s="134" t="s">
        <v>17</v>
      </c>
      <c r="D7" s="134" t="s">
        <v>18</v>
      </c>
      <c r="E7" s="135" t="s">
        <v>19</v>
      </c>
      <c r="F7" s="135" t="s">
        <v>20</v>
      </c>
      <c r="G7" s="135" t="s">
        <v>21</v>
      </c>
      <c r="H7" s="138" t="s">
        <v>22</v>
      </c>
    </row>
    <row r="8" spans="1:10" s="42" customFormat="1" ht="19.5" customHeight="1" x14ac:dyDescent="0.2">
      <c r="A8" s="125" t="s">
        <v>23</v>
      </c>
      <c r="B8" s="136"/>
      <c r="C8" s="136"/>
      <c r="D8" s="136"/>
      <c r="E8" s="137"/>
      <c r="F8" s="86"/>
      <c r="G8" s="139"/>
      <c r="H8" s="140"/>
    </row>
    <row r="9" spans="1:10" ht="13.5" customHeight="1" x14ac:dyDescent="0.2">
      <c r="A9" s="46">
        <f t="shared" ref="A9:A39" si="0">IFERROR(DATEVALUE(B9&amp;"."&amp;$J$2&amp;"."&amp;$J$3),"-")</f>
        <v>45536</v>
      </c>
      <c r="B9" s="47">
        <v>1</v>
      </c>
      <c r="C9" s="1"/>
      <c r="D9" s="1"/>
      <c r="E9" s="1"/>
      <c r="F9" s="23" t="str">
        <f t="shared" ref="F9:F10" si="1">IF(D9="","",((D9-C9-E9)*24))</f>
        <v/>
      </c>
      <c r="G9" s="2"/>
      <c r="H9" s="3"/>
    </row>
    <row r="10" spans="1:10" ht="13.5" customHeight="1" x14ac:dyDescent="0.2">
      <c r="A10" s="46">
        <f t="shared" si="0"/>
        <v>45537</v>
      </c>
      <c r="B10" s="47">
        <v>2</v>
      </c>
      <c r="C10" s="4"/>
      <c r="D10" s="4"/>
      <c r="E10" s="4"/>
      <c r="F10" s="24" t="str">
        <f t="shared" si="1"/>
        <v/>
      </c>
      <c r="G10" s="5"/>
      <c r="H10" s="6"/>
    </row>
    <row r="11" spans="1:10" ht="13.5" customHeight="1" x14ac:dyDescent="0.2">
      <c r="A11" s="46">
        <f t="shared" si="0"/>
        <v>45538</v>
      </c>
      <c r="B11" s="47">
        <v>3</v>
      </c>
      <c r="C11" s="4"/>
      <c r="D11" s="4"/>
      <c r="E11" s="4"/>
      <c r="F11" s="24" t="str">
        <f>IF(D11="","",((D11-C11-E11)*24))</f>
        <v/>
      </c>
      <c r="G11" s="7"/>
      <c r="H11" s="6"/>
    </row>
    <row r="12" spans="1:10" ht="13.5" customHeight="1" x14ac:dyDescent="0.2">
      <c r="A12" s="46">
        <f t="shared" si="0"/>
        <v>45539</v>
      </c>
      <c r="B12" s="47">
        <v>4</v>
      </c>
      <c r="C12" s="4"/>
      <c r="D12" s="4"/>
      <c r="E12" s="4"/>
      <c r="F12" s="24" t="str">
        <f t="shared" ref="F12:F39" si="2">IF(D12="","",((D12-C12-E12)*24))</f>
        <v/>
      </c>
      <c r="G12" s="5"/>
      <c r="H12" s="6"/>
    </row>
    <row r="13" spans="1:10" ht="13.5" customHeight="1" x14ac:dyDescent="0.2">
      <c r="A13" s="46">
        <f t="shared" si="0"/>
        <v>45540</v>
      </c>
      <c r="B13" s="47">
        <v>5</v>
      </c>
      <c r="C13" s="4"/>
      <c r="D13" s="4"/>
      <c r="E13" s="4"/>
      <c r="F13" s="24" t="str">
        <f t="shared" si="2"/>
        <v/>
      </c>
      <c r="G13" s="7"/>
      <c r="H13" s="6"/>
    </row>
    <row r="14" spans="1:10" ht="13.5" customHeight="1" x14ac:dyDescent="0.2">
      <c r="A14" s="46">
        <f t="shared" si="0"/>
        <v>45541</v>
      </c>
      <c r="B14" s="47">
        <v>6</v>
      </c>
      <c r="C14" s="4"/>
      <c r="D14" s="4"/>
      <c r="E14" s="4"/>
      <c r="F14" s="24" t="str">
        <f t="shared" si="2"/>
        <v/>
      </c>
      <c r="G14" s="5"/>
      <c r="H14" s="6"/>
    </row>
    <row r="15" spans="1:10" ht="13.5" customHeight="1" x14ac:dyDescent="0.2">
      <c r="A15" s="46">
        <f t="shared" si="0"/>
        <v>45542</v>
      </c>
      <c r="B15" s="47">
        <v>7</v>
      </c>
      <c r="C15" s="4"/>
      <c r="D15" s="4"/>
      <c r="E15" s="4"/>
      <c r="F15" s="24" t="str">
        <f t="shared" si="2"/>
        <v/>
      </c>
      <c r="G15" s="7"/>
      <c r="H15" s="6"/>
    </row>
    <row r="16" spans="1:10" ht="13.5" customHeight="1" x14ac:dyDescent="0.2">
      <c r="A16" s="46">
        <f t="shared" si="0"/>
        <v>45543</v>
      </c>
      <c r="B16" s="47">
        <v>8</v>
      </c>
      <c r="C16" s="4"/>
      <c r="D16" s="4"/>
      <c r="E16" s="4"/>
      <c r="F16" s="24" t="str">
        <f t="shared" si="2"/>
        <v/>
      </c>
      <c r="G16" s="5"/>
      <c r="H16" s="6"/>
    </row>
    <row r="17" spans="1:8" ht="13.5" customHeight="1" x14ac:dyDescent="0.2">
      <c r="A17" s="46">
        <f t="shared" si="0"/>
        <v>45544</v>
      </c>
      <c r="B17" s="47">
        <v>9</v>
      </c>
      <c r="C17" s="4"/>
      <c r="D17" s="4"/>
      <c r="E17" s="4"/>
      <c r="F17" s="24" t="str">
        <f t="shared" si="2"/>
        <v/>
      </c>
      <c r="G17" s="7"/>
      <c r="H17" s="6"/>
    </row>
    <row r="18" spans="1:8" ht="13.5" customHeight="1" x14ac:dyDescent="0.2">
      <c r="A18" s="46">
        <f t="shared" si="0"/>
        <v>45545</v>
      </c>
      <c r="B18" s="47">
        <v>10</v>
      </c>
      <c r="C18" s="4"/>
      <c r="D18" s="4"/>
      <c r="E18" s="4"/>
      <c r="F18" s="24" t="str">
        <f t="shared" si="2"/>
        <v/>
      </c>
      <c r="G18" s="5"/>
      <c r="H18" s="6"/>
    </row>
    <row r="19" spans="1:8" ht="13.5" customHeight="1" x14ac:dyDescent="0.2">
      <c r="A19" s="46">
        <f t="shared" si="0"/>
        <v>45546</v>
      </c>
      <c r="B19" s="47">
        <v>11</v>
      </c>
      <c r="C19" s="4"/>
      <c r="D19" s="4"/>
      <c r="E19" s="4"/>
      <c r="F19" s="24" t="str">
        <f t="shared" si="2"/>
        <v/>
      </c>
      <c r="G19" s="7"/>
      <c r="H19" s="6"/>
    </row>
    <row r="20" spans="1:8" ht="13.5" customHeight="1" x14ac:dyDescent="0.2">
      <c r="A20" s="46">
        <f t="shared" si="0"/>
        <v>45547</v>
      </c>
      <c r="B20" s="47">
        <v>12</v>
      </c>
      <c r="C20" s="4"/>
      <c r="D20" s="4"/>
      <c r="E20" s="4"/>
      <c r="F20" s="24" t="str">
        <f t="shared" si="2"/>
        <v/>
      </c>
      <c r="G20" s="5"/>
      <c r="H20" s="6"/>
    </row>
    <row r="21" spans="1:8" ht="13.5" customHeight="1" x14ac:dyDescent="0.2">
      <c r="A21" s="46">
        <f t="shared" si="0"/>
        <v>45548</v>
      </c>
      <c r="B21" s="47">
        <v>13</v>
      </c>
      <c r="C21" s="4"/>
      <c r="D21" s="4"/>
      <c r="E21" s="4"/>
      <c r="F21" s="24" t="str">
        <f t="shared" si="2"/>
        <v/>
      </c>
      <c r="G21" s="7"/>
      <c r="H21" s="6"/>
    </row>
    <row r="22" spans="1:8" ht="13.5" customHeight="1" x14ac:dyDescent="0.2">
      <c r="A22" s="46">
        <f t="shared" si="0"/>
        <v>45549</v>
      </c>
      <c r="B22" s="47">
        <v>14</v>
      </c>
      <c r="C22" s="4"/>
      <c r="D22" s="4"/>
      <c r="E22" s="4"/>
      <c r="F22" s="24" t="str">
        <f t="shared" si="2"/>
        <v/>
      </c>
      <c r="G22" s="5"/>
      <c r="H22" s="6"/>
    </row>
    <row r="23" spans="1:8" ht="13.5" customHeight="1" x14ac:dyDescent="0.2">
      <c r="A23" s="46">
        <f t="shared" si="0"/>
        <v>45550</v>
      </c>
      <c r="B23" s="47">
        <v>15</v>
      </c>
      <c r="C23" s="4"/>
      <c r="D23" s="4"/>
      <c r="E23" s="4"/>
      <c r="F23" s="24"/>
      <c r="G23" s="7"/>
      <c r="H23" s="6"/>
    </row>
    <row r="24" spans="1:8" ht="13.5" customHeight="1" x14ac:dyDescent="0.2">
      <c r="A24" s="46">
        <f t="shared" si="0"/>
        <v>45551</v>
      </c>
      <c r="B24" s="47">
        <v>16</v>
      </c>
      <c r="C24" s="4"/>
      <c r="D24" s="4"/>
      <c r="E24" s="4"/>
      <c r="F24" s="24" t="str">
        <f t="shared" si="2"/>
        <v/>
      </c>
      <c r="G24" s="5"/>
      <c r="H24" s="6"/>
    </row>
    <row r="25" spans="1:8" ht="13.5" customHeight="1" x14ac:dyDescent="0.2">
      <c r="A25" s="46">
        <f t="shared" si="0"/>
        <v>45552</v>
      </c>
      <c r="B25" s="47">
        <v>17</v>
      </c>
      <c r="C25" s="4"/>
      <c r="D25" s="4"/>
      <c r="E25" s="4"/>
      <c r="F25" s="24" t="str">
        <f t="shared" si="2"/>
        <v/>
      </c>
      <c r="G25" s="7"/>
      <c r="H25" s="6"/>
    </row>
    <row r="26" spans="1:8" ht="13.5" customHeight="1" x14ac:dyDescent="0.2">
      <c r="A26" s="46">
        <f t="shared" si="0"/>
        <v>45553</v>
      </c>
      <c r="B26" s="47">
        <v>18</v>
      </c>
      <c r="C26" s="4"/>
      <c r="D26" s="4"/>
      <c r="E26" s="4"/>
      <c r="F26" s="24" t="str">
        <f t="shared" si="2"/>
        <v/>
      </c>
      <c r="G26" s="5"/>
      <c r="H26" s="6"/>
    </row>
    <row r="27" spans="1:8" ht="13.5" customHeight="1" x14ac:dyDescent="0.2">
      <c r="A27" s="46">
        <f t="shared" si="0"/>
        <v>45554</v>
      </c>
      <c r="B27" s="47">
        <v>19</v>
      </c>
      <c r="C27" s="4"/>
      <c r="D27" s="4"/>
      <c r="E27" s="4"/>
      <c r="F27" s="24" t="str">
        <f t="shared" si="2"/>
        <v/>
      </c>
      <c r="G27" s="7"/>
      <c r="H27" s="6"/>
    </row>
    <row r="28" spans="1:8" ht="13.5" customHeight="1" x14ac:dyDescent="0.2">
      <c r="A28" s="46">
        <f t="shared" si="0"/>
        <v>45555</v>
      </c>
      <c r="B28" s="47">
        <v>20</v>
      </c>
      <c r="C28" s="4"/>
      <c r="D28" s="4"/>
      <c r="E28" s="4"/>
      <c r="F28" s="24" t="str">
        <f t="shared" si="2"/>
        <v/>
      </c>
      <c r="G28" s="5"/>
      <c r="H28" s="6"/>
    </row>
    <row r="29" spans="1:8" ht="13.5" customHeight="1" x14ac:dyDescent="0.2">
      <c r="A29" s="46">
        <f t="shared" si="0"/>
        <v>45556</v>
      </c>
      <c r="B29" s="47">
        <v>21</v>
      </c>
      <c r="C29" s="4"/>
      <c r="D29" s="4"/>
      <c r="E29" s="4"/>
      <c r="F29" s="24" t="str">
        <f t="shared" si="2"/>
        <v/>
      </c>
      <c r="G29" s="7"/>
      <c r="H29" s="6"/>
    </row>
    <row r="30" spans="1:8" ht="13.5" customHeight="1" x14ac:dyDescent="0.2">
      <c r="A30" s="46">
        <f t="shared" si="0"/>
        <v>45557</v>
      </c>
      <c r="B30" s="47">
        <v>22</v>
      </c>
      <c r="C30" s="4"/>
      <c r="D30" s="4"/>
      <c r="E30" s="4"/>
      <c r="F30" s="24" t="str">
        <f t="shared" si="2"/>
        <v/>
      </c>
      <c r="G30" s="5"/>
      <c r="H30" s="6"/>
    </row>
    <row r="31" spans="1:8" ht="13.5" customHeight="1" x14ac:dyDescent="0.2">
      <c r="A31" s="46">
        <f t="shared" si="0"/>
        <v>45558</v>
      </c>
      <c r="B31" s="47">
        <v>23</v>
      </c>
      <c r="C31" s="4"/>
      <c r="D31" s="4"/>
      <c r="E31" s="4"/>
      <c r="F31" s="24" t="str">
        <f t="shared" si="2"/>
        <v/>
      </c>
      <c r="G31" s="7"/>
      <c r="H31" s="6"/>
    </row>
    <row r="32" spans="1:8" ht="13.5" customHeight="1" x14ac:dyDescent="0.2">
      <c r="A32" s="46">
        <f t="shared" si="0"/>
        <v>45559</v>
      </c>
      <c r="B32" s="47">
        <v>24</v>
      </c>
      <c r="C32" s="4"/>
      <c r="D32" s="4"/>
      <c r="E32" s="4"/>
      <c r="F32" s="24" t="str">
        <f t="shared" si="2"/>
        <v/>
      </c>
      <c r="G32" s="5"/>
      <c r="H32" s="6"/>
    </row>
    <row r="33" spans="1:8" ht="13.5" customHeight="1" x14ac:dyDescent="0.2">
      <c r="A33" s="46">
        <f t="shared" si="0"/>
        <v>45560</v>
      </c>
      <c r="B33" s="47">
        <v>25</v>
      </c>
      <c r="C33" s="4"/>
      <c r="D33" s="4"/>
      <c r="E33" s="4"/>
      <c r="F33" s="24" t="str">
        <f t="shared" si="2"/>
        <v/>
      </c>
      <c r="G33" s="7"/>
      <c r="H33" s="6"/>
    </row>
    <row r="34" spans="1:8" ht="13.5" customHeight="1" x14ac:dyDescent="0.2">
      <c r="A34" s="46">
        <f t="shared" si="0"/>
        <v>45561</v>
      </c>
      <c r="B34" s="47">
        <v>26</v>
      </c>
      <c r="C34" s="4"/>
      <c r="D34" s="4"/>
      <c r="E34" s="4"/>
      <c r="F34" s="24" t="str">
        <f t="shared" si="2"/>
        <v/>
      </c>
      <c r="G34" s="5"/>
      <c r="H34" s="6"/>
    </row>
    <row r="35" spans="1:8" ht="13.5" customHeight="1" x14ac:dyDescent="0.2">
      <c r="A35" s="46">
        <f t="shared" si="0"/>
        <v>45562</v>
      </c>
      <c r="B35" s="47">
        <v>27</v>
      </c>
      <c r="C35" s="4"/>
      <c r="D35" s="4"/>
      <c r="E35" s="4"/>
      <c r="F35" s="24" t="str">
        <f t="shared" si="2"/>
        <v/>
      </c>
      <c r="G35" s="7"/>
      <c r="H35" s="6"/>
    </row>
    <row r="36" spans="1:8" ht="13.5" customHeight="1" x14ac:dyDescent="0.2">
      <c r="A36" s="46">
        <f t="shared" si="0"/>
        <v>45563</v>
      </c>
      <c r="B36" s="47">
        <v>28</v>
      </c>
      <c r="C36" s="4"/>
      <c r="D36" s="4"/>
      <c r="E36" s="4"/>
      <c r="F36" s="24" t="str">
        <f t="shared" si="2"/>
        <v/>
      </c>
      <c r="G36" s="5"/>
      <c r="H36" s="6"/>
    </row>
    <row r="37" spans="1:8" ht="13.5" customHeight="1" x14ac:dyDescent="0.2">
      <c r="A37" s="46">
        <f t="shared" si="0"/>
        <v>45564</v>
      </c>
      <c r="B37" s="47">
        <v>29</v>
      </c>
      <c r="C37" s="4"/>
      <c r="D37" s="4"/>
      <c r="E37" s="4"/>
      <c r="F37" s="24" t="str">
        <f t="shared" si="2"/>
        <v/>
      </c>
      <c r="G37" s="7"/>
      <c r="H37" s="6"/>
    </row>
    <row r="38" spans="1:8" ht="13.5" customHeight="1" x14ac:dyDescent="0.2">
      <c r="A38" s="46">
        <f t="shared" si="0"/>
        <v>45565</v>
      </c>
      <c r="B38" s="47">
        <v>30</v>
      </c>
      <c r="C38" s="4"/>
      <c r="D38" s="4"/>
      <c r="E38" s="4"/>
      <c r="F38" s="24" t="str">
        <f t="shared" si="2"/>
        <v/>
      </c>
      <c r="G38" s="5"/>
      <c r="H38" s="6"/>
    </row>
    <row r="39" spans="1:8" ht="13.5" customHeight="1" thickBot="1" x14ac:dyDescent="0.25">
      <c r="A39" s="48" t="str">
        <f t="shared" si="0"/>
        <v>-</v>
      </c>
      <c r="B39" s="49">
        <v>31</v>
      </c>
      <c r="C39" s="8"/>
      <c r="D39" s="9"/>
      <c r="E39" s="9"/>
      <c r="F39" s="25" t="str">
        <f t="shared" si="2"/>
        <v/>
      </c>
      <c r="G39" s="10"/>
      <c r="H39" s="11"/>
    </row>
    <row r="40" spans="1:8" ht="18.75" customHeight="1" thickBot="1" x14ac:dyDescent="0.25">
      <c r="A40" s="50" t="s">
        <v>24</v>
      </c>
      <c r="B40" s="42"/>
      <c r="F40" s="26">
        <f>SUM(F9:F39,F8)</f>
        <v>0</v>
      </c>
      <c r="G40" s="51"/>
      <c r="H40" s="52"/>
    </row>
    <row r="41" spans="1:8" ht="18.75" customHeight="1" thickBot="1" x14ac:dyDescent="0.25">
      <c r="A41" s="100" t="s">
        <v>25</v>
      </c>
      <c r="B41" s="89"/>
      <c r="C41" s="89"/>
      <c r="F41" s="27">
        <f>D4</f>
        <v>0</v>
      </c>
      <c r="G41" s="51"/>
      <c r="H41" s="52"/>
    </row>
    <row r="42" spans="1:8" ht="18.75" customHeight="1" thickBot="1" x14ac:dyDescent="0.25">
      <c r="A42" s="88" t="s">
        <v>26</v>
      </c>
      <c r="B42" s="89"/>
      <c r="C42" s="89"/>
      <c r="F42" s="28">
        <f>IF(F40&gt;F41,F40,F40)</f>
        <v>0</v>
      </c>
      <c r="H42" s="53"/>
    </row>
    <row r="43" spans="1:8" ht="18.75" customHeight="1" thickBot="1" x14ac:dyDescent="0.25">
      <c r="A43" s="100" t="s">
        <v>27</v>
      </c>
      <c r="B43" s="89"/>
      <c r="C43" s="89"/>
      <c r="F43" s="29">
        <f>IF(F41&gt;=F40,F40-F41,F40-F41)</f>
        <v>0</v>
      </c>
      <c r="H43" s="53"/>
    </row>
    <row r="44" spans="1:8" x14ac:dyDescent="0.2">
      <c r="A44" s="54"/>
      <c r="B44" s="35"/>
      <c r="F44" s="141"/>
      <c r="H44" s="55"/>
    </row>
    <row r="45" spans="1:8" x14ac:dyDescent="0.2">
      <c r="A45" s="54"/>
      <c r="B45" s="35"/>
      <c r="G45" s="90">
        <f ca="1">TODAY()</f>
        <v>45534</v>
      </c>
      <c r="H45" s="91"/>
    </row>
    <row r="46" spans="1:8" x14ac:dyDescent="0.2">
      <c r="A46" s="54"/>
      <c r="G46" s="57" t="s">
        <v>16</v>
      </c>
      <c r="H46" s="58"/>
    </row>
    <row r="47" spans="1:8" x14ac:dyDescent="0.2">
      <c r="A47" s="54"/>
      <c r="B47" s="35"/>
      <c r="H47" s="58"/>
    </row>
    <row r="48" spans="1:8" x14ac:dyDescent="0.2">
      <c r="A48" s="59" t="s">
        <v>28</v>
      </c>
      <c r="B48" s="35"/>
      <c r="G48" s="92"/>
      <c r="H48" s="93"/>
    </row>
    <row r="49" spans="1:8" x14ac:dyDescent="0.2">
      <c r="A49" s="60" t="s">
        <v>29</v>
      </c>
      <c r="B49" s="35"/>
      <c r="G49" s="94"/>
      <c r="H49" s="95"/>
    </row>
    <row r="50" spans="1:8" x14ac:dyDescent="0.2">
      <c r="A50" s="54"/>
      <c r="B50" s="35"/>
      <c r="G50" s="57" t="s">
        <v>30</v>
      </c>
      <c r="H50" s="58"/>
    </row>
    <row r="51" spans="1:8" x14ac:dyDescent="0.2">
      <c r="A51" s="59" t="s">
        <v>31</v>
      </c>
      <c r="B51" s="35"/>
      <c r="H51" s="55"/>
    </row>
    <row r="52" spans="1:8" x14ac:dyDescent="0.2">
      <c r="A52" s="60" t="s">
        <v>32</v>
      </c>
      <c r="B52" s="35"/>
      <c r="C52" s="61" t="s">
        <v>33</v>
      </c>
      <c r="G52" s="96"/>
      <c r="H52" s="97"/>
    </row>
    <row r="53" spans="1:8" x14ac:dyDescent="0.2">
      <c r="A53" s="60" t="s">
        <v>34</v>
      </c>
      <c r="B53" s="35"/>
      <c r="C53" s="61" t="s">
        <v>35</v>
      </c>
      <c r="G53" s="98"/>
      <c r="H53" s="99"/>
    </row>
    <row r="54" spans="1:8" x14ac:dyDescent="0.2">
      <c r="A54" s="60" t="s">
        <v>36</v>
      </c>
      <c r="B54" s="35"/>
      <c r="C54" s="62" t="s">
        <v>37</v>
      </c>
      <c r="G54" s="57" t="s">
        <v>38</v>
      </c>
      <c r="H54" s="58"/>
    </row>
    <row r="55" spans="1:8" ht="7.5" customHeight="1" thickBot="1" x14ac:dyDescent="0.25">
      <c r="A55" s="63"/>
      <c r="B55" s="64"/>
      <c r="C55" s="65"/>
      <c r="D55" s="65"/>
      <c r="E55" s="65"/>
      <c r="F55" s="65"/>
      <c r="G55" s="65"/>
      <c r="H55" s="66"/>
    </row>
  </sheetData>
  <sheetProtection algorithmName="SHA-512" hashValue="cNdY9k3P7FuWcaYWuuVYfzgyblNxXQbaI5a7wOlHTCy7gvcz2YKbggy/c3WihJKYXamTTgviWjeGNB/qPzglvg==" saltValue="AN4EHZF1k4vBZ6dymkgPmg==" spinCount="100000" sheet="1" objects="1" scenarios="1" selectLockedCells="1"/>
  <mergeCells count="18">
    <mergeCell ref="A41:C41"/>
    <mergeCell ref="A1:H1"/>
    <mergeCell ref="A2:C2"/>
    <mergeCell ref="D2:F2"/>
    <mergeCell ref="A3:C3"/>
    <mergeCell ref="D3:F3"/>
    <mergeCell ref="A4:C4"/>
    <mergeCell ref="D4:F4"/>
    <mergeCell ref="A5:C5"/>
    <mergeCell ref="D5:F5"/>
    <mergeCell ref="A6:C6"/>
    <mergeCell ref="D6:F6"/>
    <mergeCell ref="A8:E8"/>
    <mergeCell ref="A42:C42"/>
    <mergeCell ref="A43:C43"/>
    <mergeCell ref="G45:H45"/>
    <mergeCell ref="G48:H49"/>
    <mergeCell ref="G52:H53"/>
  </mergeCells>
  <conditionalFormatting sqref="A9:A39">
    <cfRule type="expression" dxfId="1" priority="1">
      <formula>WEEKDAY(A10,2)&lt;2</formula>
    </cfRule>
    <cfRule type="expression" dxfId="0" priority="2">
      <formula>WEEKDAY(A9,2)&gt;5</formula>
    </cfRule>
  </conditionalFormatting>
  <pageMargins left="0.7" right="0.7" top="0.78740157499999996" bottom="0.78740157499999996" header="0.3" footer="0.3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Muster deutsch</vt:lpstr>
      <vt:lpstr>Ausfüllen deutsch</vt:lpstr>
      <vt:lpstr>'Ausfüllen deutsch'!Druckbereich</vt:lpstr>
    </vt:vector>
  </TitlesOfParts>
  <Company>Bauhaus-Universitaet Weimar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Thiele</dc:creator>
  <cp:lastModifiedBy>Kathleen Thiele</cp:lastModifiedBy>
  <cp:lastPrinted>2023-11-09T07:38:42Z</cp:lastPrinted>
  <dcterms:created xsi:type="dcterms:W3CDTF">2023-07-12T10:33:13Z</dcterms:created>
  <dcterms:modified xsi:type="dcterms:W3CDTF">2024-08-30T07:58:02Z</dcterms:modified>
</cp:coreProperties>
</file>