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Tabelle1" sheetId="1" r:id="rId1"/>
    <sheet name="Tabelle2" sheetId="2" r:id="rId2"/>
    <sheet name="Tabelle3" sheetId="3" r:id="rId3"/>
  </sheets>
  <calcPr calcId="145621" concurrentCalc="0"/>
  <fileRecoveryPr repairLoad="1"/>
</workbook>
</file>

<file path=xl/calcChain.xml><?xml version="1.0" encoding="utf-8"?>
<calcChain xmlns="http://schemas.openxmlformats.org/spreadsheetml/2006/main">
  <c r="K47" i="1" l="1"/>
  <c r="K48" i="1"/>
  <c r="K49" i="1"/>
  <c r="K51" i="1"/>
  <c r="K52" i="1"/>
  <c r="K53" i="1"/>
  <c r="K32" i="1"/>
  <c r="K33" i="1"/>
  <c r="K37" i="1"/>
  <c r="K38" i="1"/>
  <c r="K39" i="1"/>
  <c r="K43" i="1"/>
  <c r="K44" i="1"/>
  <c r="K46" i="1"/>
  <c r="K28" i="1"/>
  <c r="K29" i="1"/>
  <c r="K30" i="1"/>
  <c r="K31" i="1"/>
  <c r="K20" i="1"/>
  <c r="K21" i="1"/>
  <c r="K22" i="1"/>
  <c r="K23" i="1"/>
  <c r="K24" i="1"/>
  <c r="K25" i="1"/>
  <c r="K26" i="1"/>
  <c r="K27" i="1"/>
  <c r="J16" i="1"/>
  <c r="K16" i="1"/>
  <c r="J17" i="1"/>
  <c r="K17" i="1"/>
  <c r="K18" i="1"/>
  <c r="K19" i="1"/>
  <c r="K5" i="1"/>
  <c r="K6" i="1"/>
  <c r="K7" i="1"/>
  <c r="K8" i="1"/>
  <c r="K9" i="1"/>
  <c r="K11" i="1"/>
  <c r="K12" i="1"/>
  <c r="K13" i="1"/>
  <c r="K14" i="1"/>
  <c r="K15" i="1"/>
</calcChain>
</file>

<file path=xl/comments1.xml><?xml version="1.0" encoding="utf-8"?>
<comments xmlns="http://schemas.openxmlformats.org/spreadsheetml/2006/main">
  <authors>
    <author>Hendrik Breitbarth</author>
  </authors>
  <commentList>
    <comment ref="L4" authorId="0">
      <text>
        <r>
          <rPr>
            <b/>
            <sz val="9"/>
            <color indexed="81"/>
            <rFont val="Tahoma"/>
            <family val="2"/>
          </rPr>
          <t>Hendrik Breitbarth:</t>
        </r>
        <r>
          <rPr>
            <sz val="9"/>
            <color indexed="81"/>
            <rFont val="Tahoma"/>
            <family val="2"/>
          </rPr>
          <t xml:space="preserve">
Aus Grobkonzept sowie Potenzialanalyse entnehmen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Hendrik Breitbarth:</t>
        </r>
        <r>
          <rPr>
            <sz val="9"/>
            <color indexed="81"/>
            <rFont val="Tahoma"/>
            <family val="2"/>
          </rPr>
          <t xml:space="preserve">
Aus Grobkonzept sowie Potenzialanalyse entnehmen</t>
        </r>
      </text>
    </comment>
    <comment ref="I52" authorId="0">
      <text>
        <r>
          <rPr>
            <b/>
            <sz val="9"/>
            <color indexed="81"/>
            <rFont val="Tahoma"/>
            <family val="2"/>
          </rPr>
          <t>Hendrik Breitbarth:</t>
        </r>
        <r>
          <rPr>
            <sz val="9"/>
            <color indexed="81"/>
            <rFont val="Tahoma"/>
            <family val="2"/>
          </rPr>
          <t xml:space="preserve">
(+ davon 30 ECTS über Anerkennungsverfahren)</t>
        </r>
      </text>
    </comment>
    <comment ref="J52" authorId="0">
      <text>
        <r>
          <rPr>
            <b/>
            <sz val="9"/>
            <color indexed="81"/>
            <rFont val="Tahoma"/>
            <family val="2"/>
          </rPr>
          <t>Hendrik Breitbarth:</t>
        </r>
        <r>
          <rPr>
            <sz val="9"/>
            <color indexed="81"/>
            <rFont val="Tahoma"/>
            <family val="2"/>
          </rPr>
          <t xml:space="preserve">
 (550,-EUR/Semester zzgl. Semesterbeitrag von 285,-EUR)</t>
        </r>
      </text>
    </comment>
  </commentList>
</comments>
</file>

<file path=xl/sharedStrings.xml><?xml version="1.0" encoding="utf-8"?>
<sst xmlns="http://schemas.openxmlformats.org/spreadsheetml/2006/main" count="310" uniqueCount="257">
  <si>
    <t xml:space="preserve">Wettbewerbsanalyse berufsbegleitender Weiterbildungsangebote der Bauhaus-Universität Weimar </t>
  </si>
  <si>
    <t>Stand: 15.10.2014 (HB)</t>
  </si>
  <si>
    <t>Studiengang</t>
  </si>
  <si>
    <t>Wettbewerber</t>
  </si>
  <si>
    <t>Qualifikation / Abschluss</t>
  </si>
  <si>
    <t>Inhalte</t>
  </si>
  <si>
    <t>Dauer</t>
  </si>
  <si>
    <t>ECTS</t>
  </si>
  <si>
    <t>Gebühren in € (ges)</t>
  </si>
  <si>
    <t>Gebühren je ECTS in €</t>
  </si>
  <si>
    <t>Stärken (USP) des Studienganges gegenüber dem Wettbewerber</t>
  </si>
  <si>
    <t>Schwächen des Studienganges gegenüber dem (USP) Wettbewerber</t>
  </si>
  <si>
    <t>Zusammenfassung Vorzüge BUW</t>
  </si>
  <si>
    <t>Zusammenfassung Nachteile BUW</t>
  </si>
  <si>
    <t>Kreativmanagement und Marketing
(M.A.)</t>
  </si>
  <si>
    <t>Masterstudienangebote</t>
  </si>
  <si>
    <t>Universitäten</t>
  </si>
  <si>
    <t>Westfälische Wilhelms-Universität in Münster</t>
  </si>
  <si>
    <t>Marketing Executive Program  - Master in Marketing</t>
  </si>
  <si>
    <t>MBA: Executive Master of Business Administration (in Marketing)</t>
  </si>
  <si>
    <t>- Strategisches Marketing-Management
- General Management
- Internationales Marketing-Management
- Management von Wertschöpfungsnetzen und Marketing-Controlling
- Marken- und Kommunikationsmanagement
- Kundenmanagement und Direkt-Marketing
- Selbstmanagement
- Führung und General Management
- Selbstmanagement und Führung</t>
  </si>
  <si>
    <t>18-24 Monate, berufsbegleitend</t>
  </si>
  <si>
    <t xml:space="preserve">Integration von Kreativ- und Innovationsmanagement,  interdisziplinäre Wahlmodule,  kostengünstiger, </t>
  </si>
  <si>
    <t>Wettbewerber: renomierte Professoren im Marketing; Fokus auf anwendungsorientierte Managementkompetenzen (exec. MBA), geringere Durchlaufszeit</t>
  </si>
  <si>
    <t>- Mix aus Kreativ-/Innovationsmanagement und Marketing (forschungsorientiert) an anderen Universitäten derart nicht vorhanden
- nur ein M.A. Angebot mit ähnlicher inhaltlicher Ausrichtung
- zumeist kostengünstiger als Wettbewerber</t>
  </si>
  <si>
    <t>- Angebote der Wettbewerber zumeist auf Managementkompetenzvermittlung (MBA) ausgelegt
- höhere Durchlaufzeit
- (noch fehlende) Beteiligung renomierter Professoren</t>
  </si>
  <si>
    <t>Universität der Künste, Berlin</t>
  </si>
  <si>
    <t>Leadership in Digitaler Kommunikation</t>
  </si>
  <si>
    <t>MA</t>
  </si>
  <si>
    <t>- vier Fächer-Matrix: Kommunikation, Management, Gestaltung und Leadership
- Strategien zur effizienten Führung und Motivation von Mitarbeiterinnen und Mitarbeitern
- Kreativitäts- und Innovationstechniken
- Didaktik: Vorträge, Case-Studies, Gruppenarbeit, Diskussionen, Exkursionen, Masterkolloquium</t>
  </si>
  <si>
    <t>18 Monate (berufsbegleitend)</t>
  </si>
  <si>
    <t>Integration Schwerpunkt Marktforschung/Marketing + Forschungfokussierung, kostengünstiger</t>
  </si>
  <si>
    <t>Wettbewerber: Kunst/Gestaltungs-Know-How, geringere Durchlaufszeit</t>
  </si>
  <si>
    <t>Donau-Universität Krems</t>
  </si>
  <si>
    <t>Innovationsmanagement</t>
  </si>
  <si>
    <t>MSc</t>
  </si>
  <si>
    <t xml:space="preserve">- Innovationsmanagement: Strategisches Innovationsmanagement, operatives Innovationsmanagement (Ideenfindung, Ideenbewertung, Ideenrealisierung, Ideenverwertung)
- internationale Entwicklungen wie „open innovation“ und „service design“
- Methoden zur Ideengenerierung,  Markt und- Technologie-Monitoring,  Beachtung von rechtlichen Aspekten (Intellectual Property Rights Management, Patentschutz etc) sowie  professionelle Projektumsetzung </t>
  </si>
  <si>
    <t>4 Semester, berufsbegleitend</t>
  </si>
  <si>
    <t>Integration Schwerpunkt Marktforschung/Marketing,  interdisziplinäre Wahlmodule</t>
  </si>
  <si>
    <t>Wettbewerber: Fokus auf Innovationsmanagement, geringere Durchlaufszeit</t>
  </si>
  <si>
    <t>Danau-Universität Krems</t>
  </si>
  <si>
    <t>Entrepreneurship &amp; Innovation Management</t>
  </si>
  <si>
    <t>MBA</t>
  </si>
  <si>
    <t>- Business Essentials
(Core Module in Management und ABWL) 
- Vertiefungsmodule
- insgesamt 11 Module wählbar</t>
  </si>
  <si>
    <t xml:space="preserve">4 Semester berufsbegleitend </t>
  </si>
  <si>
    <t>Integration Schwerpunkt Marktforschung/Marketing,  interdisziplinäre Wahlmodule, kostengünstiger</t>
  </si>
  <si>
    <t>Wettbewerber: Fokus auf Managementkompetenzen (MBA),geringere Durchlaufszeit</t>
  </si>
  <si>
    <t>TU München</t>
  </si>
  <si>
    <t>Innovation and Business Creation</t>
  </si>
  <si>
    <t>MBA (Exec.)</t>
  </si>
  <si>
    <t>- Innovation and Business Creation
- Business Creation and Entrepreneurship
- Operational Excellence
- Innovation &amp; Leadership
- New Venture Creation</t>
  </si>
  <si>
    <t>12 Monate (berufsbegleitend, 72 Präsenztage) + 3 Monate Masterthesis</t>
  </si>
  <si>
    <t>k.A.</t>
  </si>
  <si>
    <t>Wettbewerber: Fokus auf Managementkompetenzen (MBA), renomierte Professoren, geringere Durchlaufszeit</t>
  </si>
  <si>
    <t>Fachhochschulen</t>
  </si>
  <si>
    <t>Hochschule Ansbach</t>
  </si>
  <si>
    <t>Kreatives Marketing Management</t>
  </si>
  <si>
    <t>- Grundlagen
- Wahrnehmung &amp; Intuition
- Interdisziplinäres Denken
- Umsetzung</t>
  </si>
  <si>
    <t>4 Semester
berufbegleitend</t>
  </si>
  <si>
    <t xml:space="preserve">Integration Schwerpunkt Marktforschung (Forschungsfokussierung),  interdisziplinäre Wahlmodule, </t>
  </si>
  <si>
    <t>Wettbewerber: Fokus auf anwendungsorientierte Managementkompetenzen (MBA),geringere Durchlaufszeit</t>
  </si>
  <si>
    <t>- verstärkte forschungsorientierte Bearbeitung von Fragestellungen
- BUW bietet einziges M.A.-Angebot mit thematischer Ausrichtung
- zumeist geringere Erbringung von LPs</t>
  </si>
  <si>
    <t>-  Mix aus Kreativ-/Innovationsmanagement und Marketing (anwendungsorientiert) an Fachhochschiulen z.T. vorhanden
- Angebote der Wettbewerber zumeist auf Managementkompetenzvermittlung (MBA) ausgelegt
- längere Durchlaufzeit und höhere Entgelte als die Mehrheit der Wettbewerber</t>
  </si>
  <si>
    <t>Fachhochschule St. Pölten University of Applied Sciences</t>
  </si>
  <si>
    <t>“Creative Management” (A)  und “Creative Entrepreneurship &amp; Media Management” (B)   
ab 2014</t>
  </si>
  <si>
    <t>- Innovationsmanagement, Businessplan, Strategisches Marketing, Marktforschung &amp; Trendscouting; Innovationskommunikation; Sales &amp; Pitching; Praxislabor: Gründung/ Kreative Unternehmensprozesse
- Schwerpunkte A: Creative Management, Design Thinking Prozesse, Human Factor Research
- Schwerpunkte B: Innovationsmanagement in Medienunternehmen, Grundlagen Medienwirtschaft,  Gründerstrategien</t>
  </si>
  <si>
    <t>4 Semester (berufsbegleitend; 8 Blockveranstaltung Fr.+Sa. Je Semester)</t>
  </si>
  <si>
    <t>Forschungsfokussierung (MaFo), geringere LPs, höherer Anteil Online-Lehre</t>
  </si>
  <si>
    <t>Wettbewerber: Fokus auf  Managementkompetenzen (MBA),geringere Durchlaufszeit und Kosten</t>
  </si>
  <si>
    <t>Hochschule Merseburg</t>
  </si>
  <si>
    <t>Kulturmanagement/-marketing</t>
  </si>
  <si>
    <t>M.A.</t>
  </si>
  <si>
    <t>Grundlegende kulturwissenschaftliche und betriebswirtschafltiche Kompetenzen, Kulturmarketing</t>
  </si>
  <si>
    <t>6 Semester, berufsbegleitend</t>
  </si>
  <si>
    <t>Forschungsfokussierung (MaFo), Kreativ-/Innovationsmanagement geht über Kulturmanagement hinaus, Gründungsmanagement,  geringere LPs</t>
  </si>
  <si>
    <t>Wettbewerber: Spezialisierung auf Kulturmanagement, höhere Durchlaufszeit und Anzahl an LPs, kostengünstiger</t>
  </si>
  <si>
    <t>Ostfalia Hochschule für angewandte Wisschenschaften</t>
  </si>
  <si>
    <t>Entrepreneurship &amp; Innovationmanagement</t>
  </si>
  <si>
    <t>- Innovation Management &amp; Business Modelling
- Business Administration
- Gründungsfinanzierung &amp; Venture Capital
- Entrepreneurship Case Studies
- Entrepreneurial Marketing
- IT / IP – Law
- Steuer- &amp; Unternehmensrecht
- E-Entrepreneurship
- Business Creativity
- International Management
- Social Competence</t>
  </si>
  <si>
    <t>Integration Schwerpunkt Marktforschung/Marketing + Forschungsfokussierung (MaFo), geringere LPs</t>
  </si>
  <si>
    <t>Wettbewerber: Fokus auf Managementkompetenzen (MBA) und Gründungsmanagement, geringere Durchlaufszeit</t>
  </si>
  <si>
    <t>Wissensvermittlung im Film
(M.F.A.)</t>
  </si>
  <si>
    <t>Universität</t>
  </si>
  <si>
    <t>Filmuniversität Babelsberg KONRAD WOLF (ehem. HFF Potsdam)</t>
  </si>
  <si>
    <t>Regie [Film],
mögl. Studienschwerpunkt: Dokumentarfilm</t>
  </si>
  <si>
    <t>Master of Fine Arts</t>
  </si>
  <si>
    <t>6 Semester, davon 2 Sem. Vollzeit, 4 Sem. Teilzeit</t>
  </si>
  <si>
    <t>SG: berufsbegleitend, weiterbildend, Blended Learning, Theorieniveau, Wissenschaftsbezug; konzeptuell breiter aufgestellt</t>
  </si>
  <si>
    <t>Fokus SG nicht nur auf Filmregie, insofern bei speziellem Interesse an Regieausbildung zweite Wahl</t>
  </si>
  <si>
    <t>- Inhaltliche Vorzüge gegenüber den Wettbewerbern mit Spezialisierung auf 'Film' sowie in den Bereichen 'dokumentarisches und didaktisches Erzählen im Film' und der Integration von didaktikischen, medien- und kulturwissenschaftlichen Theorien in das Curriculum</t>
  </si>
  <si>
    <t>- größerer Personalbestand mit spezialisierten Lehrkräften an klassischen Filmhochschulen
- Fokus auf eine umfassende filmhandwerkliche Ausbildung
- Anbindung an Rundfunkanstalten
- geringere Studienentgelte</t>
  </si>
  <si>
    <t>Martin-Luther-Universität Halle-Wittenberg</t>
  </si>
  <si>
    <t>Online Radio</t>
  </si>
  <si>
    <t>M.A.
auch: Zertifikatstudium (3 Sem., Zert. "Online Radio"), modulare Weiterbildung</t>
  </si>
  <si>
    <t>Medientheorie u. -geschichte, multimediale Produktionspraxis, Prozessmanagement, Recherche, Inteviewtechniken, Analyse von web-Plattformen, Geschäftsmodelle, crossmediale Redaktionsprozesse, Medienethik u. -pädagogik, Erzählstrategien, Vermittlungsformen, dramaturgische u. technische Standards, Zielgruppenanalyse, Online-Marketing, Interaktivität, visuelle Gestaltung</t>
  </si>
  <si>
    <t>4 Semester, berufsbegleitend, 
E-Learning-Studiengang!, mit Präsenzphasen (20%); workload 20h/Woche</t>
  </si>
  <si>
    <t>• kein Filmbezug des Wettbewerbers</t>
  </si>
  <si>
    <t>• Wettbewerber bietet etablierte Ausbildung von Autoren im Bereich des auditiven Erzählens, gute Anbindung an den Mitteldeutschen Rundfunk</t>
  </si>
  <si>
    <t>Bildwissenschaft (MA)</t>
  </si>
  <si>
    <t>M.A.
auch: Zertifikat "Akademischer Experte" (Certified Program)</t>
  </si>
  <si>
    <t>Semesterschwerpunkte: Visuelle Kompetenzen, Digitales Sammlungsmanagement, Exhibition Development, Fotografie</t>
  </si>
  <si>
    <t>5 Semester, berufsbegleitend, 3 Wochen Präsenz/Semester</t>
  </si>
  <si>
    <t>• Konkurrenzangebot: Studium mit hohen gestalterischen Anteilen für Wissenschaftler, jedoch keine Lehrinhalte im Filmbereich</t>
  </si>
  <si>
    <t>Nutzerorientierte Bausanierung
(M.Sc.)</t>
  </si>
  <si>
    <t xml:space="preserve">Sanierung und Revitalisierung </t>
  </si>
  <si>
    <t>M.Sc.</t>
  </si>
  <si>
    <t>u.a. Nachhaltigkeit, Bauphysik, Bautechnik, Denkmalpflege und Baukultur, Bauökonomie und Recht, Konzeptionelle 
Sanierungsprojektierung, Immobilien, Stadt- und Regionalentwicklung etc.</t>
  </si>
  <si>
    <t>4 Semester,
berufsbegleitend</t>
  </si>
  <si>
    <t>Größtenteils Fernlehre (E-Learning), Nutzerorientierung, Wahlmodule, Ausbildung von Schlüsselqualifikationen</t>
  </si>
  <si>
    <t>Keine speziellen Förderungen/ Stipendien/ Zuschüsse</t>
    <phoneticPr fontId="0" type="noConversion"/>
  </si>
  <si>
    <t>- Thema Nutzerorientierung im inhaltlichen Fokus stärker als bei Wettbewerbern
- Ausbildung von Schlüsselqualifikationen
- Angebot von Wahlmodulen</t>
  </si>
  <si>
    <t>Wettbewerber stellen Fördermöglichkeiten für Studierende heraus, bieten z.T. englischsprachige Angebote und Exkursionen an</t>
  </si>
  <si>
    <t>Future Building Solutions</t>
    <phoneticPr fontId="0" type="noConversion"/>
  </si>
  <si>
    <t>M.Sc.</t>
    <phoneticPr fontId="0" type="noConversion"/>
  </si>
  <si>
    <t>Sustainability, Context Sensitive Architecture, Designing for the Cold/ for the hot, Energy Engineering, Life Cycle Analysis, Luminous Energy Design, Building Rating Systems, Applied Design Studio</t>
    <phoneticPr fontId="0" type="noConversion"/>
  </si>
  <si>
    <t>4 Semester,
berufsbegleitend</t>
    <phoneticPr fontId="0" type="noConversion"/>
  </si>
  <si>
    <t>Sanierungsthemen</t>
    <phoneticPr fontId="0" type="noConversion"/>
  </si>
  <si>
    <t>Wettbewerber ist komplett englischsprachig, Zielgruppe ist nicht international, kein Online Competence Verification Test vor Zulassung</t>
    <phoneticPr fontId="0" type="noConversion"/>
  </si>
  <si>
    <t>Universität Karlsruhe, KIT Karlsruher Institut für Technologie</t>
  </si>
  <si>
    <t xml:space="preserve">Altbauinstandsetzung </t>
  </si>
  <si>
    <t>u.a. Inhalte in den Bereichen: Das Bauwerk in der Zeit, Erfassen des Bestandes, Umgang mit dem Bestand, Bautechnische Erkundung, Planen im Altbau, Ausführung</t>
  </si>
  <si>
    <t>ca. 5 Tage Präsenz pro Monat, Themen der Nutzerorientierung und Schlüsselqualifikationen, Wahlmodule</t>
    <phoneticPr fontId="0" type="noConversion"/>
  </si>
  <si>
    <t>Keine Auftaktexkursion nach Venedig, weniger geplante Exkursionen</t>
    <phoneticPr fontId="0" type="noConversion"/>
  </si>
  <si>
    <t>WINGS (Wismar International Graduation Services) GmbH 
(Tochteruntenehmen der Hochschule Wismar)</t>
  </si>
  <si>
    <t xml:space="preserve">Bautenschutz </t>
  </si>
  <si>
    <t>u.a. Bautstoffe –  Bautenschutz –  Mikrobiologie, Bautenschutz, Bauhphysik etc.</t>
  </si>
  <si>
    <t>Lerninhalte werden blockweise (nicht semesterweise) freigegeben, das virtuelle Lernen bezieht sich nicht zu einem großen Teil auf Telefonkonferenzen</t>
    <phoneticPr fontId="0" type="noConversion"/>
  </si>
  <si>
    <t>keine Wahlmöglichkeit des Standortes für die Präsenzveranstaltungen</t>
    <phoneticPr fontId="0" type="noConversion"/>
  </si>
  <si>
    <t>- z.T. vielfältigeres Modulangebot (u.a. via Wahlmodule)
- Flexible Lernformate: sukzessives Lernen  in Lernblöcken; u.a. unter Einsatz von virtuellen Klassenzimmern</t>
  </si>
  <si>
    <t>Wettbewerber bieten z.T. Wahlmöglichkeit für Ort der Präsenzveranstaltungen an; Module zu den Themen Recht bzw. Gutachtenerstellung bei NuBau nicht vordergründig vorgesehen</t>
  </si>
  <si>
    <t xml:space="preserve">Architektur und Umwelt </t>
  </si>
  <si>
    <t xml:space="preserve">u.a. Städtebau, Bauprodukte in der Planung, Konstruktion und Nutzung von Gebäuden (B), Ökologische Gesamtkonzepte, Baustoffe/ Schadstoffe, Wasser und Landschaft – Gebäude und Gebäudeumfeld, Planung und Entwurf, Energetische 
Bewertung von Gebäuden etc.
</t>
  </si>
  <si>
    <t xml:space="preserve">Hochschule Zittau/ Görlitz </t>
  </si>
  <si>
    <t xml:space="preserve">Energieeffizientes Bauen und Sanieren </t>
  </si>
  <si>
    <t>M.Eng.</t>
  </si>
  <si>
    <t>u.a. Energetische und ökologische Grundlagen, Bauphysik und Bauklimatik, Baurecht und Baukosten, Entwurf und 
Baukonstruktion, Gebäudetechnik, Energiekonzepte und 
Gebäudemanagement etc.</t>
  </si>
  <si>
    <t>weniger Präsenz (Wettbewerber bietet pro Modul 6 Tage Präsenz an)</t>
    <phoneticPr fontId="0" type="noConversion"/>
  </si>
  <si>
    <t>TAS Technische Akadiemie Südwest e.V. 
(AN-Institut der TU und FH Kaiserslautern)</t>
  </si>
  <si>
    <t xml:space="preserve">Bauschäden, Baumängel und Instandsetzungsplanung (Bauen im Bestand) </t>
  </si>
  <si>
    <t>M.Eng., Zertifikat</t>
  </si>
  <si>
    <t>u.a. Inhalte in den Bereichen: Recht, Wirtschaft, Erstellen von Gutachten, Technik, Bauschäden, Instandsetzung</t>
  </si>
  <si>
    <t>Wahlmodule, vielfältigere Modulangebote</t>
    <phoneticPr fontId="0" type="noConversion"/>
  </si>
  <si>
    <t>kein eigenes Modul zu den Themen Recht bzw. Erstellen von Gutachten</t>
    <phoneticPr fontId="0" type="noConversion"/>
  </si>
  <si>
    <t>Urban Resilience
(M.Sc.)</t>
  </si>
  <si>
    <t>RWTH International Acadamy Aachen gGmbH 
(gemeinnütziges Tochterunternehmen der RWTH Aachen und ProRWTH e.V.)</t>
  </si>
  <si>
    <t>Redevelopment – Real Estate and Urban Management</t>
  </si>
  <si>
    <t>Master (M. Sc.)</t>
  </si>
  <si>
    <t>u.a. Rahmenbedingungen der Stadt- und Immobilienentwicklung, Strategien der Stadtentwicklung, Nachhaltige Immobilien-projektentwicklung, Finanzierung und Finanzierungsmodelle, Vermarktung und Verkauf</t>
  </si>
  <si>
    <t>berufsbegleitend, vorwiegend Präsenztage (ca. 30 pro Sem.), 3 Sem., Workload = Vollzeit</t>
  </si>
  <si>
    <t>preisgünstiger; deutlich weniger Präsenztage; Managementfokus weniger vordergründig, Workload nicht so hoch wie Vollzeitstudium</t>
  </si>
  <si>
    <t>längere Studiendauer</t>
  </si>
  <si>
    <t xml:space="preserve">- Angebot UR stellt forschungsorientierte Themen zur Stadtentwicklung und weniger Managementthemen in den Fokus
- geringere Arbeitszeitbelastung im Semester aufgrund höherer Studiendauer
</t>
  </si>
  <si>
    <t>Wettbewerber bieten Studienangebot in oftmals geringerer Studiendauer und z.T. unter geringeren Entgelten an</t>
  </si>
  <si>
    <t>Universität Leipzig</t>
  </si>
  <si>
    <t>Urban Management</t>
  </si>
  <si>
    <t>u.a. Planung und Politik, Nachhaltigkeit, Wirtschaft und Verwaltung, General Business Management, Stadt und Immobilie, Fläche und Infrastruktur, Prozess und Akteure, Skills</t>
  </si>
  <si>
    <t>berufsbegleitend, 4 Semester, Workload = Vollzeit</t>
  </si>
  <si>
    <t>Fakultät A + U (gegenüber wirtschaftswissenschaftlicher Fakultät), weniger ECTS in längerer Studienzeit (Arbeitsbelastung)</t>
  </si>
  <si>
    <t>längere Studiendauer, teurer</t>
  </si>
  <si>
    <t>Integrative Stadt-Land-Entwicklung</t>
  </si>
  <si>
    <t>u.a. Architektur und Baukultur, Stadtentwicklung, Techn. Infrastruktur, Komunalpolitik und Verwaltungsstrukturen, Betriebswirtschaft, Sozialgeografie, Regionalentwicklung, Moderation</t>
  </si>
  <si>
    <t>berufsbegleitend, 5 Semester (Workload 24 ECTS pro Sem.)</t>
  </si>
  <si>
    <t>Internationale Ausrichtung und Partnerschaften, universitäres Angebot, Workload für Teilzeit angemessener</t>
  </si>
  <si>
    <t>teurer</t>
  </si>
  <si>
    <t>- nur ein direkter Wettbewerber (HS Wismar) 
- Internationale Ausrichtung und Partnerschaften</t>
  </si>
  <si>
    <t>- Angebot UR preisintensiver als Wettbewerber auf Fachhochschulebene</t>
  </si>
  <si>
    <t>Zero.Emission 
(M.Sc.)</t>
  </si>
  <si>
    <t>Universitäten (z.T. in Kooperation mit Fachhochschulen)</t>
  </si>
  <si>
    <t>Leibniz Universität Hannover 
(ISAH – Institut für Siedlungswasserwirtschaft und Abfalltechnik)</t>
  </si>
  <si>
    <t>„Wasser und Umwelt“</t>
  </si>
  <si>
    <t>„Naturräumliches Wassermanagement“ und „Wasser- und Stoffstrommanagement im urbanen Raum“</t>
  </si>
  <si>
    <t>5 Sem.</t>
  </si>
  <si>
    <t>Wettbewerber: komplementär zum Studium W+U an der Bauhaus Universität; gegenseitige Anerkennung von Studienleistungen; inhaltliche Abbildung von Wasser, Abwasser und Abfall</t>
  </si>
  <si>
    <t>- z.T. stellen Wettbewerber eine starke inhaltliche Übereinstimmung dar, was die hohe Branchenrelevanz der Inhalte bekräftigt
- das Angebot Z.E fokussiert klar die ingenieurwissenschaftliche Ausbildung und folglich Ausrichtung der Inhalte
- Angebot Z.E orientiert sich an den Bedarfen der Branche ohne Abhängigkeiten mit Praxis- und WIssenschaftspartner einzugehen
- Aufgrund des Blended Learning Formats bietet das Angebot eine Flexibilisierung des Studiums</t>
  </si>
  <si>
    <t>- z.T. stellen Wettbewerber eine starke inhaltliche Übereinstimmung dar, was die inhaltliche Unterscheidung erschwert und weitere Faktoren (Ort, Dozierende etc.) bei der Studienwahl relevant werden lässt
- Wettbewerber fokussieren z.T. stärker die Kombination aus Management und Technik oder die naturwissenschaftliche Ausrichtung des Angebotes
- ein Wettbewerbsangebot setzt sich aus einem Universitätsverbund zusammen und kann an dem Austausch partizipieren</t>
  </si>
  <si>
    <t>Universität Leipzig + 
Hochschule für Technik, Wirtschaft und Kultur Leipzig</t>
  </si>
  <si>
    <t>„Change Management in der Wasserwirtschaft“</t>
  </si>
  <si>
    <t>Ressourcenmanagement (Uni Leipzig) und Siedlungswasserwirtschaft (HTWK Leipzig)</t>
  </si>
  <si>
    <t>6 Sem.</t>
  </si>
  <si>
    <t>Wettbewerber: inhaltliche Abbildung von Wasser, Abwasser und Abfall</t>
  </si>
  <si>
    <t>Fokus auf ingeneurwissenschaftliche Ausbildung und folglich Inhalte</t>
  </si>
  <si>
    <t>Wettbewerb fokussiert Kombination aus Management und Technik, um die jeweiligen Stärken der Partner zu vereinen (Wirtschaftstheorien der Uni und Ingenieurs-praktiken der Fachhochschule) -&gt; stärkerer WiWi-Bezug</t>
  </si>
  <si>
    <t>Universität Koblenz-Landau</t>
  </si>
  <si>
    <t>„Weiterbildender Fernstudiengang Angewandte Umweltwissenschaften“</t>
  </si>
  <si>
    <t>Diplom-Umweltwissenschaftler/in</t>
  </si>
  <si>
    <t>Wasser, Abwasser, Abfall, Altlasten, Immissionsschutz und Sanierung</t>
  </si>
  <si>
    <t>8 Sem Teilzeit</t>
  </si>
  <si>
    <t>92 SWS + Diplomarbeit (=?)</t>
  </si>
  <si>
    <t>-</t>
  </si>
  <si>
    <t xml:space="preserve">inhaltliche Übereinstimmungen und daher relevant für Teile der Zielgruppe
</t>
  </si>
  <si>
    <t>Fokus auf ingeneurwissenschaftliche Ausbildung und folglich Inhalte;
zusätzliche Integration von praxisnaher Anwendung</t>
  </si>
  <si>
    <t>Wettbewerber fokussiert deutlich naturwissenschaftlich orientiertes Studium mit hohem theoretischen Anteil</t>
  </si>
  <si>
    <t>„Weiterbildender Master-Fernstudiengang Energiemanagement“</t>
  </si>
  <si>
    <t>Thermische/ Elektrische Energietechnik, Energiepolitik, Energiewirtschaft, Erneuerbare Energien</t>
  </si>
  <si>
    <t>Die Partner aus der Wirtschaft liegen eher auf der Kundenseite der Studienteilnehmer bzw. deren Unternehmen; daher thematische Ausrichtung an deren Bedarfen, aber keine Abhängigkeiten i.S. beeinflussbarer Inhalte</t>
  </si>
  <si>
    <t>Wettbewerber geprägt durch Einfluss der Wirtschaftspartner; naturwissenschaftlicher Grundzug der Universität; inhaltliche Abbildung von energiebezogenen Fragestellungen</t>
  </si>
  <si>
    <t>TU Braunschweig</t>
  </si>
  <si>
    <t>„Pro Water“</t>
  </si>
  <si>
    <t>Gewässer- und Grund-wasserbewirtschaftung; Qualitätsanforderungen und Gewässergüte; Tech-nische Verfahren der Trink-wasseraufbereitung, Ab-wasser- und Abfallbehand-lung; Praktische Anwen-dungen und fächerübergrei-fende Qualifikationen</t>
  </si>
  <si>
    <t>4 Sem. Vollzeit (mit 2 Präsenzphasen pro Semester a 3 bis 5 Tage ?)</t>
  </si>
  <si>
    <t>Wettbewerber: deutlich naturwissenschaftlich orientiertes Studium mit hohem Anteil Grundlagen (GIS, Stofftransportmo-delle, Hydrochemie, -geologie, -biologie etc.); inhaltliche Abbildung von Wasser, Abwasser und Abfall</t>
  </si>
  <si>
    <t>UNESCO-IHE Delft – Institute for Water Education (Zusammenschluss weltweiter Universitäten)</t>
  </si>
  <si>
    <t>Environmental Science</t>
  </si>
  <si>
    <t>Wasser, Abwasser, Abfall, Altlasten, Immissionsschutz und Sanierung; auch abhängig von der jeweiligen Partneruniversität</t>
  </si>
  <si>
    <t>18-24 Monate</t>
  </si>
  <si>
    <t>keine Abhängigkeiten von akademischen/wirtschaftlichen Partnern, trotz Integration der Branchenbedarfe</t>
  </si>
  <si>
    <t>Wettbewerber partizipieren von akademischen Universitätsverbund</t>
  </si>
  <si>
    <t>Urban Water and Sanitation</t>
  </si>
  <si>
    <t>Water Management</t>
  </si>
  <si>
    <t>Water Science and Engineering</t>
  </si>
  <si>
    <t>FernUniversität in Hagen und Fraunhofer-Institut für Umwelt-, Sicherheits- und Energietechnik UMSICHT</t>
  </si>
  <si>
    <t>Infernum – Interdisziplinäres Fernstudium Umweltwissenschaften</t>
  </si>
  <si>
    <t>Rechts-, Sozial- und Wirtschaftswissenschaften; Natur- und Ingenieurwissenschaften; interdisziplinäre Querschnittsthemen immer mit dem Fokus Ressourcen, Nachhaltigkeit, Energie</t>
  </si>
  <si>
    <t>4 Sem.</t>
  </si>
  <si>
    <t>Wettbewerber bietet Kombination aus Management und Technik an; inhaltliche Abbildung von Wasser, Abwasser, Abfall und Energie, sowie Umweltmanagement und -politik</t>
  </si>
  <si>
    <t>jointdegree „Sustainable Development„</t>
  </si>
  <si>
    <t>Nachhaltige Entwicklung, Energie und Ressourcen, Wasser, Abwasser, Abfall</t>
  </si>
  <si>
    <t>120 (Vollzeit)</t>
  </si>
  <si>
    <t>700 – 3400 € (Wohnortabhängig)</t>
  </si>
  <si>
    <t xml:space="preserve">Flexibilität aufgrund des Blended Learning Formats; 
</t>
  </si>
  <si>
    <t>inhaltliche Übereinstimmungen und daher relevant für Teile der Zielgruppe</t>
  </si>
  <si>
    <t>Projektmanagement Bau 
(M.B.A.)</t>
  </si>
  <si>
    <t>Leuphana Universität Lüneburg</t>
  </si>
  <si>
    <t>Baurecht und Baumanagement</t>
  </si>
  <si>
    <t>Kombination der Bereiche Baurecht, Bauökonomie und Bautechnik mit Ausrichtung auf die Managementpraxis; besonderer Schwerpunkt: ziviles Baurecht mit Vertrags- und Nachtragsmanagement
Module: 
- Baubetriebswirtschaft und Kalkulation
- Wirtschaftsrecht und privates Baurecht
- Vergütungsanspruch und Nachtragskalkulation
- Bauleistungsrecht und Baustörungsrecht
- Bauprojektmanagement und Bauablaufstörungen
- Architekten-/Ingenieurrecht und Vertragsgestaltung
- Sonderthemen zu Störungen des Bauablaufs und baubetriebswirtschaftliche Nebengebiete (bei 90 CP)
- Öffentliches Baurecht, Vergaberecht und baurechtliche Nebengebiete (bei 90 CP)
- Teamteaching: Fachübergreifende Sonderthemen (bei 90 CP)
- Praxis: Projektarbeit in Gruppen (90 CP)
- Wahlmodul Baurecht (bei 90 CP)
- Wahlmodul Bauwirtschaft (bei 90 CP)
- Wahlmodul Bautechnik (bei 90 CP)
Alle Module mit Ausnahme der Masterarbeit sind einzeln buchbar und können später auf das Studium angerechnet werden.</t>
  </si>
  <si>
    <t>4 Semester (60 ECTS) oder</t>
  </si>
  <si>
    <r>
      <t xml:space="preserve">höhere Flexibilität durch Zertifikatsstruktur, 
preislich deutlich günstiger im Vergleich zum einzigen weiteren </t>
    </r>
    <r>
      <rPr>
        <i/>
        <sz val="11"/>
        <color theme="1"/>
        <rFont val="Linotype Syntax Com Regular"/>
        <family val="2"/>
      </rPr>
      <t xml:space="preserve">universitären </t>
    </r>
    <r>
      <rPr>
        <sz val="11"/>
        <color theme="1"/>
        <rFont val="Linotype Syntax Com Regular"/>
        <family val="2"/>
      </rPr>
      <t xml:space="preserve">Masterstudiengang,
Wahlmöglichkeiten von Vertiefungen </t>
    </r>
    <r>
      <rPr>
        <i/>
        <sz val="11"/>
        <color theme="1"/>
        <rFont val="Linotype Syntax Com Regular"/>
        <family val="2"/>
      </rPr>
      <t>innerhalb</t>
    </r>
    <r>
      <rPr>
        <sz val="11"/>
        <color theme="1"/>
        <rFont val="Linotype Syntax Com Regular"/>
        <family val="2"/>
      </rPr>
      <t xml:space="preserve"> einiger Module</t>
    </r>
  </si>
  <si>
    <t xml:space="preserve">weniger klare Fokussierung der Inhalte
</t>
  </si>
  <si>
    <t>- einziger universitärer Wettbewerber ist die Leuphana Universität Lüneburg (Abschluss M.A.)
- höhere Flexibilität durch Zertifikatsstruktur
- preislich deutlich günstiger
- Wahlmöglichkeiten von Vertiefungen innerhalb einiger Module</t>
  </si>
  <si>
    <t>- Wettbewerber ermöglicht klare Fokussierung der Inhalte auf z.B. Baurecht, Bauwirtschaft, Bautechnik etc.</t>
  </si>
  <si>
    <t xml:space="preserve"> 6 Semester (90 ECTS)</t>
  </si>
  <si>
    <t>Akademie der Hochschule Biberach</t>
  </si>
  <si>
    <t>MBA Unternehmensführung Bau</t>
  </si>
  <si>
    <t>Managementkompetenzen für Architekten und Bauingenieure
Module:
- Betriebswirtschaftliche und rechtliche Grundlagen der Unternehmensführung
- Strategie und Marktorientierung
- Bilanzierung, Bilanzanalyse, Steuern
- Investition und Finanzierung
- Controlling und Risikomanagement
- Führung und Personalmanagement
- Organisation und Projektmanagement
- Planungs- und Baurecht
- Claim Management &amp; Dispute Resolution
- Kommunikation und Verhandlung</t>
  </si>
  <si>
    <t>ca. 2 Jahre;
600 Präsenzstunden verteilt auf 2 Blöcke à jeweils 6 Wochen</t>
  </si>
  <si>
    <t>keine Blockstruktur, sondern Wochenendtermine für höhere zeitliche Flexibilität</t>
  </si>
  <si>
    <t>preislich etwas teurer</t>
  </si>
  <si>
    <t>- Flexiblere Studierbarkeit aufgrund der Möglichkeit des Zertifikatsstudiums, Präsenzen am Wochenende und einem angemessenen Workload (im Vergleich zu 120 ECTS Master)
- HS Biberach als einziger Wettbewerber mit MBA-Abschluss</t>
  </si>
  <si>
    <t xml:space="preserve">- preisintensiver
- keine inhaltliche Differenzierung je nach Vorbildung (betriebswirtschaftlich oder bautechnisch), </t>
  </si>
  <si>
    <t>Fachhochschule Augsburg</t>
  </si>
  <si>
    <t>Projektmanagement Bau- und Immobilie/Fassade/Ausbau</t>
  </si>
  <si>
    <t>Ergänzung zum Erststudium als Architekt/-in oder Ingenieur/-in 
Auswahl zwischen drei Vertiefungen -
Bau und Immobilie:
Projektkompetenz, Projektvorbereitung, Projektmanagement, Bauökonomie/Facility Management, Technische Kompetenz, Baubetrieb und KLR, Nachhaltiges Bauen 
Fassade:
Kommunikation und Tagung, Konzeption, Bauphysik und TGA, Konstruktion und Material, Tragwerk, Kosten und Abwicklung, Regelwerke, Prüfmethoden, Schäden 
&gt; Fachingenieur/Fachplaner Fassade
Ausbau: Team- und Kommunikationstraining, Gestaltung und Konzepte (mit Tagung), Bauprodukte, Bauphysik, Konstruktion und Tragwerk, Technische Gebäudeausrüstung, Kosten/Abwicklung und Logistik 
&gt; Fachingenieur/Fachplaner Ausbau</t>
  </si>
  <si>
    <t>5 Semester;
924 Seminarstunden</t>
  </si>
  <si>
    <t>Möglichkeit, nur Teile des Masters zu absolvieren (Zertifikate)</t>
  </si>
  <si>
    <t>weniger eindeutige Schwerpunktsetzung bzw. inhaltliche Ausrichtung des Studiums im Gesamten möglich</t>
  </si>
  <si>
    <t>SRH Hochschule Heidelberg - School of Engineering and Architecture</t>
  </si>
  <si>
    <t>Projektmanagement Bau</t>
  </si>
  <si>
    <t xml:space="preserve"> technisches und ökonomisches Fachwissen sowie umfassende Managementfähigkeiten für die Begleitung einer Immobilie von der Projektentwicklung über die Projektrealisierung bis zum Facility Management
- Grundlagen des Projektmanagement im Bau (betriebswirtschaftlich bzw. bautechnisch, je nach Vorstudium)
- Projekt- und Finanzmanagement
- Projektentwicklung und Immobilienmanagement
- Planung und Realisierung
- Facility Management
zwei Projektphasen</t>
  </si>
  <si>
    <t>20 Monate</t>
  </si>
  <si>
    <t>angemessener Workload für ein Teilzeit-Studium (60 ECTS mit Präsenzveranstaltungen am Wochenende im Vergleich zu 120 ECTS und zusätzlichen wochenweisen Präsenzzeiten)</t>
  </si>
  <si>
    <t xml:space="preserve">keine inhaltliche Differenzierung je nach Vorbildung (betriebswirtschaftlich oder bautechnisch), </t>
  </si>
  <si>
    <t>Technik FH Mainz</t>
  </si>
  <si>
    <t>Technisches Gebäudemanagement</t>
  </si>
  <si>
    <t>M.Eng./M.Sc. (je nach Ausrichtung der Wahlpflichtmodule)</t>
  </si>
  <si>
    <t>direkte Berufsbefähigung für den Bau und die Bewirtschaftung von Immobilien
Pflichtmodule:
- Theorie technischer Systeme (Grundlagen) 
- Theorie technischer Systeme (Verfahren) 
- Energie- und Umweltmanagement
- Informationsmanagement
- Vergabe- und Vertragswesen (TGM) 
- Recht (Streitbeilegung und Streitführung)
- Controlling im Facilities Management
- Komplexes wissenschaftl. Projekt</t>
  </si>
  <si>
    <t>5 Semester</t>
  </si>
  <si>
    <t>inhaltlich breiter aufgestellt, 
alle Module sind auf Masterniveau ausgerichtet (keine Bachelor-Module mit Zusatz)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</si>
</sst>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Linotype Syntax Com Regular"/>
      <family val="2"/>
    </font>
    <font>
      <b/>
      <sz val="11"/>
      <color theme="1"/>
      <name val="Linotype Syntax Com Regular"/>
      <family val="2"/>
    </font>
    <font>
      <sz val="8"/>
      <color theme="1"/>
      <name val="Linotype Syntax Com Regular"/>
      <family val="2"/>
    </font>
    <font>
      <sz val="11"/>
      <color theme="1"/>
      <name val="Linotype Syntax Com Regular"/>
      <family val="2"/>
    </font>
    <font>
      <b/>
      <sz val="11"/>
      <name val="Linotype Syntax Com Regular"/>
      <family val="2"/>
    </font>
    <font>
      <sz val="11"/>
      <color rgb="FFFF0000"/>
      <name val="Linotype Syntax Com Regular"/>
      <family val="2"/>
    </font>
    <font>
      <sz val="11"/>
      <name val="Linotype Syntax Com Regular"/>
      <family val="2"/>
    </font>
    <font>
      <sz val="10"/>
      <color rgb="FF333333"/>
      <name val="Linotype Syntax Com Regular"/>
      <family val="2"/>
    </font>
    <font>
      <b/>
      <sz val="11"/>
      <color indexed="8"/>
      <name val="Linotype Syntax Com Regular"/>
      <family val="2"/>
    </font>
    <font>
      <sz val="11"/>
      <color indexed="8"/>
      <name val="Linotype Syntax Com Regular"/>
      <family val="2"/>
    </font>
    <font>
      <sz val="11"/>
      <color theme="0" tint="-0.249977111117893"/>
      <name val="Linotype Syntax Com Regular"/>
      <family val="2"/>
    </font>
    <font>
      <i/>
      <sz val="11"/>
      <color theme="1"/>
      <name val="Linotype Syntax Com Regular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4" borderId="6" xfId="0" applyFont="1" applyFill="1" applyBorder="1" applyAlignment="1">
      <alignment horizontal="left" vertical="top"/>
    </xf>
    <xf numFmtId="164" fontId="5" fillId="4" borderId="6" xfId="1" applyNumberFormat="1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164" fontId="5" fillId="4" borderId="9" xfId="1" applyNumberFormat="1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vertical="top" wrapText="1"/>
    </xf>
    <xf numFmtId="0" fontId="7" fillId="4" borderId="9" xfId="0" applyFont="1" applyFill="1" applyBorder="1" applyAlignment="1">
      <alignment horizontal="left" vertical="top"/>
    </xf>
    <xf numFmtId="164" fontId="3" fillId="5" borderId="12" xfId="0" applyNumberFormat="1" applyFont="1" applyFill="1" applyBorder="1" applyAlignment="1">
      <alignment horizontal="left" vertical="top"/>
    </xf>
    <xf numFmtId="0" fontId="5" fillId="6" borderId="6" xfId="0" applyFont="1" applyFill="1" applyBorder="1" applyAlignment="1">
      <alignment horizontal="left" vertical="top" wrapText="1"/>
    </xf>
    <xf numFmtId="0" fontId="5" fillId="6" borderId="6" xfId="0" applyFont="1" applyFill="1" applyBorder="1" applyAlignment="1">
      <alignment horizontal="left" vertical="top"/>
    </xf>
    <xf numFmtId="164" fontId="5" fillId="6" borderId="6" xfId="1" applyNumberFormat="1" applyFont="1" applyFill="1" applyBorder="1" applyAlignment="1">
      <alignment horizontal="left" vertical="top"/>
    </xf>
    <xf numFmtId="0" fontId="5" fillId="6" borderId="6" xfId="0" applyFont="1" applyFill="1" applyBorder="1" applyAlignment="1">
      <alignment vertical="top" wrapText="1"/>
    </xf>
    <xf numFmtId="0" fontId="9" fillId="6" borderId="9" xfId="0" applyFont="1" applyFill="1" applyBorder="1" applyAlignment="1">
      <alignment horizontal="left" vertical="top" wrapText="1" indent="1"/>
    </xf>
    <xf numFmtId="0" fontId="5" fillId="6" borderId="9" xfId="0" applyFont="1" applyFill="1" applyBorder="1" applyAlignment="1">
      <alignment horizontal="left" vertical="top" wrapText="1"/>
    </xf>
    <xf numFmtId="164" fontId="5" fillId="6" borderId="9" xfId="1" applyNumberFormat="1" applyFont="1" applyFill="1" applyBorder="1" applyAlignment="1">
      <alignment horizontal="left" vertical="top" wrapText="1"/>
    </xf>
    <xf numFmtId="164" fontId="3" fillId="5" borderId="23" xfId="1" applyNumberFormat="1" applyFont="1" applyFill="1" applyBorder="1" applyAlignment="1">
      <alignment horizontal="left" vertical="top"/>
    </xf>
    <xf numFmtId="0" fontId="5" fillId="5" borderId="23" xfId="0" applyFont="1" applyFill="1" applyBorder="1" applyAlignment="1">
      <alignment vertical="top" wrapText="1"/>
    </xf>
    <xf numFmtId="0" fontId="5" fillId="5" borderId="23" xfId="0" applyFont="1" applyFill="1" applyBorder="1" applyAlignment="1">
      <alignment vertical="top"/>
    </xf>
    <xf numFmtId="0" fontId="5" fillId="5" borderId="24" xfId="0" applyFont="1" applyFill="1" applyBorder="1" applyAlignment="1">
      <alignment vertical="top"/>
    </xf>
    <xf numFmtId="0" fontId="11" fillId="7" borderId="6" xfId="0" applyFont="1" applyFill="1" applyBorder="1" applyAlignment="1">
      <alignment horizontal="left" vertical="top" wrapText="1"/>
    </xf>
    <xf numFmtId="0" fontId="11" fillId="7" borderId="6" xfId="0" applyFont="1" applyFill="1" applyBorder="1" applyAlignment="1">
      <alignment horizontal="left" vertical="top"/>
    </xf>
    <xf numFmtId="164" fontId="11" fillId="7" borderId="6" xfId="1" applyNumberFormat="1" applyFont="1" applyFill="1" applyBorder="1" applyAlignment="1">
      <alignment horizontal="left" vertical="top"/>
    </xf>
    <xf numFmtId="164" fontId="11" fillId="7" borderId="6" xfId="1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0" fontId="11" fillId="7" borderId="9" xfId="0" applyFont="1" applyFill="1" applyBorder="1" applyAlignment="1">
      <alignment horizontal="left" vertical="top" wrapText="1"/>
    </xf>
    <xf numFmtId="0" fontId="11" fillId="7" borderId="9" xfId="0" applyFont="1" applyFill="1" applyBorder="1" applyAlignment="1">
      <alignment horizontal="left" vertical="top"/>
    </xf>
    <xf numFmtId="164" fontId="11" fillId="7" borderId="9" xfId="1" applyNumberFormat="1" applyFont="1" applyFill="1" applyBorder="1" applyAlignment="1">
      <alignment horizontal="left" vertical="top"/>
    </xf>
    <xf numFmtId="164" fontId="11" fillId="7" borderId="9" xfId="1" applyNumberFormat="1" applyFont="1" applyFill="1" applyBorder="1" applyAlignment="1">
      <alignment horizontal="left" vertical="top" wrapText="1"/>
    </xf>
    <xf numFmtId="0" fontId="11" fillId="7" borderId="9" xfId="0" applyFont="1" applyFill="1" applyBorder="1" applyAlignment="1">
      <alignment vertical="top" wrapText="1"/>
    </xf>
    <xf numFmtId="0" fontId="11" fillId="7" borderId="9" xfId="0" applyFont="1" applyFill="1" applyBorder="1" applyAlignment="1">
      <alignment horizontal="right" vertical="top" wrapText="1"/>
    </xf>
    <xf numFmtId="164" fontId="10" fillId="8" borderId="25" xfId="0" applyNumberFormat="1" applyFont="1" applyFill="1" applyBorder="1" applyAlignment="1">
      <alignment vertical="top"/>
    </xf>
    <xf numFmtId="0" fontId="11" fillId="8" borderId="26" xfId="0" applyFont="1" applyFill="1" applyBorder="1" applyAlignment="1">
      <alignment vertical="top"/>
    </xf>
    <xf numFmtId="0" fontId="11" fillId="8" borderId="27" xfId="0" applyFont="1" applyFill="1" applyBorder="1" applyAlignment="1">
      <alignment vertical="top"/>
    </xf>
    <xf numFmtId="0" fontId="8" fillId="9" borderId="6" xfId="0" applyFont="1" applyFill="1" applyBorder="1" applyAlignment="1">
      <alignment horizontal="left" vertical="top" wrapText="1"/>
    </xf>
    <xf numFmtId="0" fontId="5" fillId="9" borderId="6" xfId="0" applyFont="1" applyFill="1" applyBorder="1" applyAlignment="1">
      <alignment horizontal="left" vertical="top" wrapText="1"/>
    </xf>
    <xf numFmtId="164" fontId="8" fillId="9" borderId="6" xfId="1" applyNumberFormat="1" applyFont="1" applyFill="1" applyBorder="1" applyAlignment="1">
      <alignment horizontal="left" vertical="top" wrapText="1"/>
    </xf>
    <xf numFmtId="0" fontId="5" fillId="9" borderId="6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vertical="top"/>
    </xf>
    <xf numFmtId="0" fontId="8" fillId="9" borderId="9" xfId="0" applyFont="1" applyFill="1" applyBorder="1" applyAlignment="1">
      <alignment horizontal="left" vertical="top" wrapText="1"/>
    </xf>
    <xf numFmtId="0" fontId="5" fillId="9" borderId="9" xfId="0" applyFont="1" applyFill="1" applyBorder="1" applyAlignment="1">
      <alignment horizontal="left" vertical="top" wrapText="1"/>
    </xf>
    <xf numFmtId="164" fontId="8" fillId="9" borderId="9" xfId="1" applyNumberFormat="1" applyFont="1" applyFill="1" applyBorder="1" applyAlignment="1">
      <alignment horizontal="left" vertical="top" wrapText="1"/>
    </xf>
    <xf numFmtId="164" fontId="8" fillId="9" borderId="19" xfId="1" applyNumberFormat="1" applyFont="1" applyFill="1" applyBorder="1" applyAlignment="1">
      <alignment horizontal="left" vertical="top" wrapText="1"/>
    </xf>
    <xf numFmtId="0" fontId="5" fillId="9" borderId="9" xfId="0" applyFont="1" applyFill="1" applyBorder="1" applyAlignment="1">
      <alignment horizontal="center" vertical="center" textRotation="90"/>
    </xf>
    <xf numFmtId="164" fontId="5" fillId="9" borderId="9" xfId="1" applyNumberFormat="1" applyFont="1" applyFill="1" applyBorder="1" applyAlignment="1">
      <alignment horizontal="left" vertical="top" wrapText="1"/>
    </xf>
    <xf numFmtId="0" fontId="5" fillId="9" borderId="9" xfId="0" applyFont="1" applyFill="1" applyBorder="1" applyAlignment="1">
      <alignment vertical="top" wrapText="1"/>
    </xf>
    <xf numFmtId="0" fontId="8" fillId="9" borderId="19" xfId="0" quotePrefix="1" applyFont="1" applyFill="1" applyBorder="1" applyAlignment="1">
      <alignment horizontal="left" vertical="top" wrapText="1"/>
    </xf>
    <xf numFmtId="0" fontId="8" fillId="9" borderId="21" xfId="0" quotePrefix="1" applyFont="1" applyFill="1" applyBorder="1" applyAlignment="1">
      <alignment horizontal="left" vertical="top" wrapText="1"/>
    </xf>
    <xf numFmtId="164" fontId="3" fillId="5" borderId="23" xfId="1" applyNumberFormat="1" applyFont="1" applyFill="1" applyBorder="1" applyAlignment="1">
      <alignment vertical="top"/>
    </xf>
    <xf numFmtId="0" fontId="5" fillId="10" borderId="6" xfId="0" applyFont="1" applyFill="1" applyBorder="1" applyAlignment="1">
      <alignment horizontal="left" vertical="top" wrapText="1"/>
    </xf>
    <xf numFmtId="0" fontId="5" fillId="10" borderId="6" xfId="0" applyFont="1" applyFill="1" applyBorder="1" applyAlignment="1">
      <alignment horizontal="right" vertical="top" wrapText="1"/>
    </xf>
    <xf numFmtId="164" fontId="5" fillId="10" borderId="6" xfId="1" applyNumberFormat="1" applyFont="1" applyFill="1" applyBorder="1" applyAlignment="1">
      <alignment horizontal="right" vertical="top" wrapText="1"/>
    </xf>
    <xf numFmtId="0" fontId="5" fillId="10" borderId="9" xfId="0" applyFont="1" applyFill="1" applyBorder="1" applyAlignment="1">
      <alignment horizontal="left" vertical="top" wrapText="1"/>
    </xf>
    <xf numFmtId="0" fontId="5" fillId="10" borderId="9" xfId="0" applyFont="1" applyFill="1" applyBorder="1" applyAlignment="1">
      <alignment horizontal="right" vertical="top" wrapText="1"/>
    </xf>
    <xf numFmtId="164" fontId="5" fillId="10" borderId="9" xfId="1" applyNumberFormat="1" applyFont="1" applyFill="1" applyBorder="1" applyAlignment="1">
      <alignment horizontal="right" vertical="top" wrapText="1"/>
    </xf>
    <xf numFmtId="164" fontId="3" fillId="5" borderId="12" xfId="0" applyNumberFormat="1" applyFont="1" applyFill="1" applyBorder="1" applyAlignment="1">
      <alignment horizontal="right" vertical="top"/>
    </xf>
    <xf numFmtId="0" fontId="5" fillId="5" borderId="12" xfId="0" applyFont="1" applyFill="1" applyBorder="1" applyAlignment="1">
      <alignment horizontal="left" vertical="top"/>
    </xf>
    <xf numFmtId="0" fontId="5" fillId="5" borderId="13" xfId="0" applyFont="1" applyFill="1" applyBorder="1" applyAlignment="1">
      <alignment horizontal="left" vertical="top"/>
    </xf>
    <xf numFmtId="0" fontId="5" fillId="11" borderId="6" xfId="0" applyFont="1" applyFill="1" applyBorder="1" applyAlignment="1">
      <alignment vertical="top" wrapText="1"/>
    </xf>
    <xf numFmtId="164" fontId="5" fillId="11" borderId="6" xfId="1" applyNumberFormat="1" applyFont="1" applyFill="1" applyBorder="1" applyAlignment="1">
      <alignment vertical="top" wrapText="1"/>
    </xf>
    <xf numFmtId="164" fontId="5" fillId="11" borderId="6" xfId="0" applyNumberFormat="1" applyFont="1" applyFill="1" applyBorder="1" applyAlignment="1">
      <alignment horizontal="left" vertical="top"/>
    </xf>
    <xf numFmtId="0" fontId="5" fillId="11" borderId="19" xfId="0" applyFont="1" applyFill="1" applyBorder="1" applyAlignment="1">
      <alignment vertical="top" wrapText="1"/>
    </xf>
    <xf numFmtId="164" fontId="5" fillId="11" borderId="19" xfId="1" applyNumberFormat="1" applyFont="1" applyFill="1" applyBorder="1" applyAlignment="1">
      <alignment vertical="top" wrapText="1"/>
    </xf>
    <xf numFmtId="164" fontId="5" fillId="11" borderId="19" xfId="0" applyNumberFormat="1" applyFont="1" applyFill="1" applyBorder="1" applyAlignment="1">
      <alignment horizontal="left" vertical="top"/>
    </xf>
    <xf numFmtId="0" fontId="5" fillId="11" borderId="9" xfId="0" applyFont="1" applyFill="1" applyBorder="1" applyAlignment="1">
      <alignment vertical="top"/>
    </xf>
    <xf numFmtId="0" fontId="5" fillId="11" borderId="9" xfId="0" applyFont="1" applyFill="1" applyBorder="1" applyAlignment="1">
      <alignment vertical="top" wrapText="1"/>
    </xf>
    <xf numFmtId="164" fontId="5" fillId="11" borderId="9" xfId="1" applyNumberFormat="1" applyFont="1" applyFill="1" applyBorder="1" applyAlignment="1">
      <alignment vertical="top"/>
    </xf>
    <xf numFmtId="0" fontId="7" fillId="11" borderId="9" xfId="0" applyFont="1" applyFill="1" applyBorder="1" applyAlignment="1">
      <alignment vertical="top" wrapText="1"/>
    </xf>
    <xf numFmtId="0" fontId="5" fillId="11" borderId="9" xfId="0" applyFont="1" applyFill="1" applyBorder="1" applyAlignment="1">
      <alignment horizontal="left" vertical="top"/>
    </xf>
    <xf numFmtId="164" fontId="5" fillId="11" borderId="9" xfId="0" applyNumberFormat="1" applyFont="1" applyFill="1" applyBorder="1" applyAlignment="1">
      <alignment horizontal="left" vertical="top"/>
    </xf>
    <xf numFmtId="164" fontId="5" fillId="11" borderId="9" xfId="1" applyNumberFormat="1" applyFont="1" applyFill="1" applyBorder="1" applyAlignment="1">
      <alignment vertical="top" wrapText="1"/>
    </xf>
    <xf numFmtId="164" fontId="3" fillId="5" borderId="29" xfId="0" applyNumberFormat="1" applyFont="1" applyFill="1" applyBorder="1" applyAlignment="1">
      <alignment horizontal="left" vertical="top"/>
    </xf>
    <xf numFmtId="0" fontId="5" fillId="5" borderId="29" xfId="0" applyFont="1" applyFill="1" applyBorder="1" applyAlignment="1">
      <alignment vertical="top"/>
    </xf>
    <xf numFmtId="0" fontId="5" fillId="5" borderId="30" xfId="0" applyFont="1" applyFill="1" applyBorder="1" applyAlignment="1">
      <alignment vertical="top"/>
    </xf>
    <xf numFmtId="0" fontId="5" fillId="5" borderId="12" xfId="0" applyFont="1" applyFill="1" applyBorder="1" applyAlignment="1">
      <alignment horizontal="center" vertical="top"/>
    </xf>
    <xf numFmtId="0" fontId="5" fillId="5" borderId="29" xfId="0" applyFont="1" applyFill="1" applyBorder="1" applyAlignment="1">
      <alignment horizontal="center" vertical="top"/>
    </xf>
    <xf numFmtId="0" fontId="5" fillId="5" borderId="29" xfId="0" applyFont="1" applyFill="1" applyBorder="1" applyAlignment="1">
      <alignment horizontal="center" vertical="top" wrapText="1"/>
    </xf>
    <xf numFmtId="0" fontId="5" fillId="11" borderId="3" xfId="0" applyFont="1" applyFill="1" applyBorder="1" applyAlignment="1">
      <alignment horizontal="center" vertical="top" wrapText="1"/>
    </xf>
    <xf numFmtId="0" fontId="5" fillId="11" borderId="19" xfId="0" applyFont="1" applyFill="1" applyBorder="1" applyAlignment="1">
      <alignment horizontal="center" vertical="top" wrapText="1"/>
    </xf>
    <xf numFmtId="0" fontId="5" fillId="11" borderId="3" xfId="0" quotePrefix="1" applyFont="1" applyFill="1" applyBorder="1" applyAlignment="1">
      <alignment horizontal="center" vertical="center" wrapText="1"/>
    </xf>
    <xf numFmtId="0" fontId="5" fillId="11" borderId="19" xfId="0" quotePrefix="1" applyFont="1" applyFill="1" applyBorder="1" applyAlignment="1">
      <alignment horizontal="center" vertical="center" wrapText="1"/>
    </xf>
    <xf numFmtId="0" fontId="5" fillId="11" borderId="4" xfId="0" quotePrefix="1" applyFont="1" applyFill="1" applyBorder="1" applyAlignment="1">
      <alignment horizontal="center" vertical="center" wrapText="1"/>
    </xf>
    <xf numFmtId="0" fontId="5" fillId="11" borderId="21" xfId="0" quotePrefix="1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textRotation="90" wrapText="1"/>
    </xf>
    <xf numFmtId="0" fontId="5" fillId="11" borderId="9" xfId="0" quotePrefix="1" applyFont="1" applyFill="1" applyBorder="1" applyAlignment="1">
      <alignment horizontal="left" vertical="center" wrapText="1"/>
    </xf>
    <xf numFmtId="0" fontId="5" fillId="11" borderId="9" xfId="0" applyFont="1" applyFill="1" applyBorder="1" applyAlignment="1">
      <alignment horizontal="left" vertical="center" wrapText="1"/>
    </xf>
    <xf numFmtId="0" fontId="5" fillId="11" borderId="10" xfId="0" quotePrefix="1" applyFont="1" applyFill="1" applyBorder="1" applyAlignment="1">
      <alignment horizontal="left" vertical="center" wrapText="1"/>
    </xf>
    <xf numFmtId="0" fontId="5" fillId="11" borderId="10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top"/>
    </xf>
    <xf numFmtId="0" fontId="5" fillId="5" borderId="12" xfId="0" applyFont="1" applyFill="1" applyBorder="1" applyAlignment="1">
      <alignment horizontal="left" vertical="top" wrapText="1"/>
    </xf>
    <xf numFmtId="0" fontId="3" fillId="11" borderId="5" xfId="0" applyFont="1" applyFill="1" applyBorder="1" applyAlignment="1">
      <alignment horizontal="center" vertical="center" textRotation="90" wrapText="1"/>
    </xf>
    <xf numFmtId="0" fontId="3" fillId="11" borderId="28" xfId="0" applyFont="1" applyFill="1" applyBorder="1" applyAlignment="1">
      <alignment horizontal="center" vertical="center" textRotation="90" wrapText="1"/>
    </xf>
    <xf numFmtId="0" fontId="3" fillId="11" borderId="8" xfId="0" applyFont="1" applyFill="1" applyBorder="1" applyAlignment="1">
      <alignment horizontal="center" vertical="center" textRotation="90" wrapText="1"/>
    </xf>
    <xf numFmtId="0" fontId="3" fillId="11" borderId="11" xfId="0" applyFont="1" applyFill="1" applyBorder="1" applyAlignment="1">
      <alignment horizontal="center" vertical="center" textRotation="90" wrapText="1"/>
    </xf>
    <xf numFmtId="0" fontId="5" fillId="11" borderId="3" xfId="0" applyFont="1" applyFill="1" applyBorder="1" applyAlignment="1">
      <alignment horizontal="center" vertical="center" textRotation="90"/>
    </xf>
    <xf numFmtId="0" fontId="5" fillId="11" borderId="16" xfId="0" applyFont="1" applyFill="1" applyBorder="1" applyAlignment="1">
      <alignment horizontal="center" vertical="center" textRotation="90"/>
    </xf>
    <xf numFmtId="0" fontId="5" fillId="11" borderId="19" xfId="0" applyFont="1" applyFill="1" applyBorder="1" applyAlignment="1">
      <alignment horizontal="center" vertical="center" textRotation="90"/>
    </xf>
    <xf numFmtId="0" fontId="5" fillId="11" borderId="3" xfId="0" applyFont="1" applyFill="1" applyBorder="1" applyAlignment="1">
      <alignment horizontal="center" vertical="center" textRotation="90" wrapText="1"/>
    </xf>
    <xf numFmtId="0" fontId="5" fillId="11" borderId="19" xfId="0" applyFont="1" applyFill="1" applyBorder="1" applyAlignment="1">
      <alignment horizontal="center" vertical="center" textRotation="90" wrapText="1"/>
    </xf>
    <xf numFmtId="0" fontId="5" fillId="11" borderId="3" xfId="0" applyFont="1" applyFill="1" applyBorder="1" applyAlignment="1">
      <alignment horizontal="center" vertical="top"/>
    </xf>
    <xf numFmtId="0" fontId="5" fillId="11" borderId="19" xfId="0" applyFont="1" applyFill="1" applyBorder="1" applyAlignment="1">
      <alignment horizontal="center" vertical="top"/>
    </xf>
    <xf numFmtId="0" fontId="5" fillId="11" borderId="3" xfId="0" applyFont="1" applyFill="1" applyBorder="1" applyAlignment="1">
      <alignment horizontal="left" vertical="top" wrapText="1"/>
    </xf>
    <xf numFmtId="0" fontId="5" fillId="11" borderId="19" xfId="0" applyFont="1" applyFill="1" applyBorder="1" applyAlignment="1">
      <alignment horizontal="left" vertical="top" wrapText="1"/>
    </xf>
    <xf numFmtId="0" fontId="5" fillId="10" borderId="9" xfId="0" applyFont="1" applyFill="1" applyBorder="1" applyAlignment="1">
      <alignment horizontal="left" vertical="top" wrapText="1"/>
    </xf>
    <xf numFmtId="0" fontId="5" fillId="10" borderId="9" xfId="0" applyFont="1" applyFill="1" applyBorder="1" applyAlignment="1">
      <alignment horizontal="center" vertical="top" wrapText="1"/>
    </xf>
    <xf numFmtId="0" fontId="5" fillId="10" borderId="9" xfId="0" applyFont="1" applyFill="1" applyBorder="1" applyAlignment="1">
      <alignment horizontal="right" vertical="top" wrapText="1"/>
    </xf>
    <xf numFmtId="164" fontId="5" fillId="10" borderId="9" xfId="1" applyNumberFormat="1" applyFont="1" applyFill="1" applyBorder="1" applyAlignment="1">
      <alignment horizontal="right" vertical="top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8" xfId="0" applyFont="1" applyFill="1" applyBorder="1" applyAlignment="1">
      <alignment horizontal="center" vertical="center" textRotation="90" wrapText="1"/>
    </xf>
    <xf numFmtId="0" fontId="3" fillId="10" borderId="11" xfId="0" applyFont="1" applyFill="1" applyBorder="1" applyAlignment="1">
      <alignment horizontal="center" vertical="center" textRotation="90" wrapText="1"/>
    </xf>
    <xf numFmtId="0" fontId="5" fillId="10" borderId="3" xfId="0" applyFont="1" applyFill="1" applyBorder="1" applyAlignment="1">
      <alignment horizontal="center" vertical="center" textRotation="90" wrapText="1"/>
    </xf>
    <xf numFmtId="0" fontId="5" fillId="10" borderId="16" xfId="0" applyFont="1" applyFill="1" applyBorder="1" applyAlignment="1">
      <alignment horizontal="center" vertical="center" textRotation="90" wrapText="1"/>
    </xf>
    <xf numFmtId="0" fontId="5" fillId="10" borderId="19" xfId="0" applyFont="1" applyFill="1" applyBorder="1" applyAlignment="1">
      <alignment horizontal="center" vertical="center" textRotation="90" wrapText="1"/>
    </xf>
    <xf numFmtId="0" fontId="5" fillId="10" borderId="6" xfId="0" applyFont="1" applyFill="1" applyBorder="1" applyAlignment="1">
      <alignment horizontal="center" vertical="top" wrapText="1"/>
    </xf>
    <xf numFmtId="0" fontId="5" fillId="10" borderId="6" xfId="0" quotePrefix="1" applyFont="1" applyFill="1" applyBorder="1" applyAlignment="1">
      <alignment horizontal="left" vertical="top" wrapText="1"/>
    </xf>
    <xf numFmtId="0" fontId="5" fillId="10" borderId="7" xfId="0" quotePrefix="1" applyFont="1" applyFill="1" applyBorder="1" applyAlignment="1">
      <alignment horizontal="left" vertical="top" wrapText="1"/>
    </xf>
    <xf numFmtId="0" fontId="5" fillId="10" borderId="10" xfId="0" applyFont="1" applyFill="1" applyBorder="1" applyAlignment="1">
      <alignment horizontal="left" vertical="top" wrapText="1"/>
    </xf>
    <xf numFmtId="0" fontId="5" fillId="7" borderId="23" xfId="0" quotePrefix="1" applyFont="1" applyFill="1" applyBorder="1" applyAlignment="1">
      <alignment horizontal="left" vertical="top" wrapText="1"/>
    </xf>
    <xf numFmtId="0" fontId="5" fillId="7" borderId="16" xfId="0" applyFont="1" applyFill="1" applyBorder="1" applyAlignment="1">
      <alignment horizontal="left" vertical="top" wrapText="1"/>
    </xf>
    <xf numFmtId="0" fontId="5" fillId="7" borderId="19" xfId="0" applyFont="1" applyFill="1" applyBorder="1" applyAlignment="1">
      <alignment horizontal="left" vertical="top" wrapText="1"/>
    </xf>
    <xf numFmtId="0" fontId="5" fillId="7" borderId="24" xfId="0" applyFont="1" applyFill="1" applyBorder="1" applyAlignment="1">
      <alignment horizontal="left" vertical="top" wrapText="1"/>
    </xf>
    <xf numFmtId="0" fontId="5" fillId="7" borderId="18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left" vertical="top" wrapText="1"/>
    </xf>
    <xf numFmtId="0" fontId="12" fillId="8" borderId="12" xfId="0" applyFont="1" applyFill="1" applyBorder="1" applyAlignment="1">
      <alignment horizontal="center" vertical="top"/>
    </xf>
    <xf numFmtId="0" fontId="6" fillId="9" borderId="5" xfId="0" applyFont="1" applyFill="1" applyBorder="1" applyAlignment="1">
      <alignment horizontal="center" vertical="center" textRotation="90" wrapText="1"/>
    </xf>
    <xf numFmtId="0" fontId="6" fillId="9" borderId="8" xfId="0" applyFont="1" applyFill="1" applyBorder="1" applyAlignment="1">
      <alignment horizontal="center" vertical="center" textRotation="90"/>
    </xf>
    <xf numFmtId="0" fontId="6" fillId="9" borderId="22" xfId="0" applyFont="1" applyFill="1" applyBorder="1" applyAlignment="1">
      <alignment horizontal="center" vertical="center" textRotation="90"/>
    </xf>
    <xf numFmtId="0" fontId="8" fillId="9" borderId="6" xfId="0" applyFont="1" applyFill="1" applyBorder="1" applyAlignment="1">
      <alignment horizontal="center" vertical="center" textRotation="90"/>
    </xf>
    <xf numFmtId="0" fontId="8" fillId="9" borderId="9" xfId="0" applyFont="1" applyFill="1" applyBorder="1" applyAlignment="1">
      <alignment horizontal="center" vertical="center" textRotation="90"/>
    </xf>
    <xf numFmtId="0" fontId="8" fillId="9" borderId="6" xfId="0" applyFont="1" applyFill="1" applyBorder="1" applyAlignment="1">
      <alignment horizontal="center" vertical="center" textRotation="90" wrapText="1"/>
    </xf>
    <xf numFmtId="0" fontId="8" fillId="9" borderId="9" xfId="0" applyFont="1" applyFill="1" applyBorder="1" applyAlignment="1">
      <alignment horizontal="center" vertical="center" textRotation="90" wrapText="1"/>
    </xf>
    <xf numFmtId="0" fontId="8" fillId="9" borderId="3" xfId="0" quotePrefix="1" applyFont="1" applyFill="1" applyBorder="1" applyAlignment="1">
      <alignment horizontal="left" vertical="top" wrapText="1"/>
    </xf>
    <xf numFmtId="0" fontId="8" fillId="9" borderId="19" xfId="0" quotePrefix="1" applyFont="1" applyFill="1" applyBorder="1" applyAlignment="1">
      <alignment horizontal="left" vertical="top" wrapText="1"/>
    </xf>
    <xf numFmtId="0" fontId="8" fillId="9" borderId="4" xfId="0" applyFont="1" applyFill="1" applyBorder="1" applyAlignment="1">
      <alignment horizontal="left" vertical="top" wrapText="1"/>
    </xf>
    <xf numFmtId="0" fontId="8" fillId="9" borderId="21" xfId="0" applyFont="1" applyFill="1" applyBorder="1" applyAlignment="1">
      <alignment horizontal="left" vertical="top" wrapText="1"/>
    </xf>
    <xf numFmtId="0" fontId="5" fillId="5" borderId="23" xfId="0" applyFont="1" applyFill="1" applyBorder="1" applyAlignment="1">
      <alignment horizontal="center" vertical="top"/>
    </xf>
    <xf numFmtId="0" fontId="10" fillId="7" borderId="5" xfId="0" applyFont="1" applyFill="1" applyBorder="1" applyAlignment="1">
      <alignment horizontal="center" vertical="center" textRotation="90" wrapText="1"/>
    </xf>
    <xf numFmtId="0" fontId="10" fillId="7" borderId="8" xfId="0" applyFont="1" applyFill="1" applyBorder="1" applyAlignment="1">
      <alignment horizontal="center" vertical="center" textRotation="90"/>
    </xf>
    <xf numFmtId="0" fontId="10" fillId="7" borderId="11" xfId="0" applyFont="1" applyFill="1" applyBorder="1" applyAlignment="1">
      <alignment horizontal="center" vertical="center" textRotation="90"/>
    </xf>
    <xf numFmtId="0" fontId="11" fillId="7" borderId="6" xfId="0" applyFont="1" applyFill="1" applyBorder="1" applyAlignment="1">
      <alignment horizontal="center" vertical="center" textRotation="90"/>
    </xf>
    <xf numFmtId="0" fontId="11" fillId="7" borderId="9" xfId="0" applyFont="1" applyFill="1" applyBorder="1" applyAlignment="1">
      <alignment horizontal="center" vertical="center" textRotation="90"/>
    </xf>
    <xf numFmtId="0" fontId="11" fillId="7" borderId="6" xfId="0" applyFont="1" applyFill="1" applyBorder="1" applyAlignment="1">
      <alignment horizontal="center" vertical="center" textRotation="90" wrapText="1"/>
    </xf>
    <xf numFmtId="0" fontId="11" fillId="7" borderId="9" xfId="0" applyFont="1" applyFill="1" applyBorder="1" applyAlignment="1">
      <alignment horizontal="center" vertical="center" textRotation="90" wrapText="1"/>
    </xf>
    <xf numFmtId="0" fontId="11" fillId="7" borderId="6" xfId="0" applyFont="1" applyFill="1" applyBorder="1" applyAlignment="1">
      <alignment horizontal="left" vertical="top"/>
    </xf>
    <xf numFmtId="0" fontId="5" fillId="7" borderId="9" xfId="0" applyFont="1" applyFill="1" applyBorder="1" applyAlignment="1">
      <alignment horizontal="left" vertical="top"/>
    </xf>
    <xf numFmtId="0" fontId="5" fillId="7" borderId="3" xfId="0" quotePrefix="1" applyFont="1" applyFill="1" applyBorder="1" applyAlignment="1">
      <alignment horizontal="left" vertical="top" wrapText="1"/>
    </xf>
    <xf numFmtId="0" fontId="5" fillId="7" borderId="4" xfId="0" applyFont="1" applyFill="1" applyBorder="1" applyAlignment="1">
      <alignment horizontal="left" vertical="top" wrapText="1"/>
    </xf>
    <xf numFmtId="0" fontId="11" fillId="7" borderId="9" xfId="0" applyFont="1" applyFill="1" applyBorder="1" applyAlignment="1">
      <alignment horizontal="left" vertical="top" wrapText="1"/>
    </xf>
    <xf numFmtId="0" fontId="11" fillId="7" borderId="23" xfId="0" applyFont="1" applyFill="1" applyBorder="1" applyAlignment="1">
      <alignment horizontal="left" vertical="top" wrapText="1"/>
    </xf>
    <xf numFmtId="0" fontId="11" fillId="7" borderId="19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center" vertical="center" textRotation="90"/>
    </xf>
    <xf numFmtId="0" fontId="5" fillId="5" borderId="12" xfId="0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center" textRotation="90" wrapText="1"/>
    </xf>
    <xf numFmtId="0" fontId="3" fillId="6" borderId="15" xfId="0" applyFont="1" applyFill="1" applyBorder="1" applyAlignment="1">
      <alignment horizontal="center" vertical="center" textRotation="90" wrapText="1"/>
    </xf>
    <xf numFmtId="0" fontId="3" fillId="6" borderId="22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5" fillId="6" borderId="16" xfId="0" applyFont="1" applyFill="1" applyBorder="1" applyAlignment="1">
      <alignment horizontal="center" vertical="center" textRotation="90" wrapText="1"/>
    </xf>
    <xf numFmtId="0" fontId="5" fillId="6" borderId="19" xfId="0" applyFont="1" applyFill="1" applyBorder="1" applyAlignment="1">
      <alignment horizontal="center" vertical="center" textRotation="90" wrapText="1"/>
    </xf>
    <xf numFmtId="0" fontId="8" fillId="6" borderId="14" xfId="0" quotePrefix="1" applyFont="1" applyFill="1" applyBorder="1" applyAlignment="1">
      <alignment horizontal="left" vertical="top" wrapText="1"/>
    </xf>
    <xf numFmtId="0" fontId="8" fillId="6" borderId="17" xfId="0" quotePrefix="1" applyFont="1" applyFill="1" applyBorder="1" applyAlignment="1">
      <alignment horizontal="left" vertical="top" wrapText="1"/>
    </xf>
    <xf numFmtId="0" fontId="8" fillId="6" borderId="20" xfId="0" quotePrefix="1" applyFont="1" applyFill="1" applyBorder="1" applyAlignment="1">
      <alignment horizontal="left" vertical="top" wrapText="1"/>
    </xf>
    <xf numFmtId="0" fontId="8" fillId="6" borderId="4" xfId="0" quotePrefix="1" applyFont="1" applyFill="1" applyBorder="1" applyAlignment="1">
      <alignment horizontal="left" vertical="top" wrapText="1"/>
    </xf>
    <xf numFmtId="0" fontId="8" fillId="6" borderId="18" xfId="0" applyFont="1" applyFill="1" applyBorder="1" applyAlignment="1">
      <alignment horizontal="left" vertical="top" wrapText="1"/>
    </xf>
    <xf numFmtId="0" fontId="8" fillId="6" borderId="21" xfId="0" applyFont="1" applyFill="1" applyBorder="1" applyAlignment="1">
      <alignment horizontal="left" vertical="top" wrapText="1"/>
    </xf>
    <xf numFmtId="0" fontId="5" fillId="5" borderId="23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6" xfId="0" quotePrefix="1" applyFont="1" applyFill="1" applyBorder="1" applyAlignment="1">
      <alignment horizontal="left" vertical="top" wrapText="1"/>
    </xf>
    <xf numFmtId="0" fontId="5" fillId="4" borderId="7" xfId="0" quotePrefix="1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center" textRotation="90" wrapText="1"/>
    </xf>
    <xf numFmtId="0" fontId="5" fillId="4" borderId="9" xfId="0" quotePrefix="1" applyFont="1" applyFill="1" applyBorder="1" applyAlignment="1">
      <alignment horizontal="left" vertical="top" wrapText="1"/>
    </xf>
    <xf numFmtId="0" fontId="5" fillId="4" borderId="10" xfId="0" quotePrefix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/>
    </xf>
    <xf numFmtId="0" fontId="3" fillId="4" borderId="11" xfId="0" applyFont="1" applyFill="1" applyBorder="1" applyAlignment="1">
      <alignment horizontal="center" vertical="center" textRotation="90"/>
    </xf>
    <xf numFmtId="0" fontId="5" fillId="4" borderId="6" xfId="0" applyFont="1" applyFill="1" applyBorder="1" applyAlignment="1">
      <alignment horizontal="center" vertical="center" textRotation="90"/>
    </xf>
    <xf numFmtId="0" fontId="5" fillId="4" borderId="9" xfId="0" applyFont="1" applyFill="1" applyBorder="1" applyAlignment="1">
      <alignment horizontal="center" vertical="center" textRotation="90"/>
    </xf>
    <xf numFmtId="0" fontId="5" fillId="4" borderId="6" xfId="0" applyFont="1" applyFill="1" applyBorder="1" applyAlignment="1">
      <alignment horizontal="center" vertical="center" textRotation="90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3"/>
  <sheetViews>
    <sheetView tabSelected="1" zoomScale="40" zoomScaleNormal="40" workbookViewId="0">
      <selection sqref="A1:O1"/>
    </sheetView>
  </sheetViews>
  <sheetFormatPr baseColWidth="10" defaultRowHeight="15" x14ac:dyDescent="0.25"/>
  <cols>
    <col min="1" max="2" width="21.7109375" style="7" customWidth="1"/>
    <col min="3" max="3" width="21.85546875" style="8" customWidth="1"/>
    <col min="4" max="4" width="46.42578125" style="9" customWidth="1"/>
    <col min="5" max="5" width="28.85546875" style="9" customWidth="1"/>
    <col min="6" max="6" width="17" style="9" customWidth="1"/>
    <col min="7" max="7" width="59.42578125" style="9" customWidth="1"/>
    <col min="8" max="8" width="19.7109375" style="9" customWidth="1"/>
    <col min="9" max="9" width="11.7109375" style="10" customWidth="1"/>
    <col min="10" max="10" width="17.140625" style="10" customWidth="1"/>
    <col min="11" max="11" width="38" style="10" customWidth="1"/>
    <col min="12" max="12" width="36.28515625" style="11" customWidth="1"/>
    <col min="13" max="13" width="30.28515625" style="11" customWidth="1"/>
    <col min="14" max="15" width="25.7109375" style="7" customWidth="1"/>
    <col min="16" max="16384" width="11.42578125" style="7"/>
  </cols>
  <sheetData>
    <row r="1" spans="1:15" s="1" customFormat="1" ht="31.5" customHeight="1" x14ac:dyDescent="0.25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5" s="2" customFormat="1" ht="14.25" x14ac:dyDescent="0.25">
      <c r="A2" s="2" t="s">
        <v>1</v>
      </c>
      <c r="C2" s="3"/>
      <c r="D2" s="4"/>
      <c r="E2" s="4"/>
      <c r="F2" s="4"/>
      <c r="G2" s="4"/>
      <c r="H2" s="4"/>
      <c r="I2" s="5"/>
      <c r="J2" s="5"/>
      <c r="K2" s="5"/>
      <c r="L2" s="6"/>
      <c r="M2" s="6"/>
    </row>
    <row r="3" spans="1:15" ht="15.75" thickBot="1" x14ac:dyDescent="0.3"/>
    <row r="4" spans="1:15" s="17" customFormat="1" ht="45.75" thickBot="1" x14ac:dyDescent="0.3">
      <c r="A4" s="12" t="s">
        <v>2</v>
      </c>
      <c r="B4" s="193" t="s">
        <v>3</v>
      </c>
      <c r="C4" s="193"/>
      <c r="D4" s="193"/>
      <c r="E4" s="13" t="s">
        <v>2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4" t="s">
        <v>9</v>
      </c>
      <c r="L4" s="15" t="s">
        <v>10</v>
      </c>
      <c r="M4" s="15" t="s">
        <v>11</v>
      </c>
      <c r="N4" s="13" t="s">
        <v>12</v>
      </c>
      <c r="O4" s="16" t="s">
        <v>13</v>
      </c>
    </row>
    <row r="5" spans="1:15" ht="45" customHeight="1" x14ac:dyDescent="0.25">
      <c r="A5" s="194" t="s">
        <v>14</v>
      </c>
      <c r="B5" s="197" t="s">
        <v>15</v>
      </c>
      <c r="C5" s="199" t="s">
        <v>16</v>
      </c>
      <c r="D5" s="183" t="s">
        <v>17</v>
      </c>
      <c r="E5" s="183" t="s">
        <v>18</v>
      </c>
      <c r="F5" s="183" t="s">
        <v>19</v>
      </c>
      <c r="G5" s="183" t="s">
        <v>20</v>
      </c>
      <c r="H5" s="183" t="s">
        <v>21</v>
      </c>
      <c r="I5" s="18">
        <v>60</v>
      </c>
      <c r="J5" s="19">
        <v>17600</v>
      </c>
      <c r="K5" s="19">
        <f>J5/I5</f>
        <v>293.33333333333331</v>
      </c>
      <c r="L5" s="183" t="s">
        <v>22</v>
      </c>
      <c r="M5" s="183" t="s">
        <v>23</v>
      </c>
      <c r="N5" s="185" t="s">
        <v>24</v>
      </c>
      <c r="O5" s="186" t="s">
        <v>25</v>
      </c>
    </row>
    <row r="6" spans="1:15" x14ac:dyDescent="0.25">
      <c r="A6" s="195"/>
      <c r="B6" s="198"/>
      <c r="C6" s="188"/>
      <c r="D6" s="184"/>
      <c r="E6" s="184"/>
      <c r="F6" s="184"/>
      <c r="G6" s="184"/>
      <c r="H6" s="184"/>
      <c r="I6" s="20">
        <v>90</v>
      </c>
      <c r="J6" s="21">
        <v>19900</v>
      </c>
      <c r="K6" s="21">
        <f t="shared" ref="K6:K14" si="0">J6/I6</f>
        <v>221.11111111111111</v>
      </c>
      <c r="L6" s="184"/>
      <c r="M6" s="184"/>
      <c r="N6" s="184"/>
      <c r="O6" s="187"/>
    </row>
    <row r="7" spans="1:15" ht="105" x14ac:dyDescent="0.25">
      <c r="A7" s="195"/>
      <c r="B7" s="198"/>
      <c r="C7" s="188"/>
      <c r="D7" s="22" t="s">
        <v>26</v>
      </c>
      <c r="E7" s="22" t="s">
        <v>27</v>
      </c>
      <c r="F7" s="22" t="s">
        <v>28</v>
      </c>
      <c r="G7" s="22" t="s">
        <v>29</v>
      </c>
      <c r="H7" s="22" t="s">
        <v>30</v>
      </c>
      <c r="I7" s="20">
        <v>80</v>
      </c>
      <c r="J7" s="21">
        <v>18000</v>
      </c>
      <c r="K7" s="21">
        <f t="shared" si="0"/>
        <v>225</v>
      </c>
      <c r="L7" s="23" t="s">
        <v>31</v>
      </c>
      <c r="M7" s="23" t="s">
        <v>32</v>
      </c>
      <c r="N7" s="184"/>
      <c r="O7" s="187"/>
    </row>
    <row r="8" spans="1:15" ht="150" x14ac:dyDescent="0.25">
      <c r="A8" s="195"/>
      <c r="B8" s="198"/>
      <c r="C8" s="188"/>
      <c r="D8" s="22" t="s">
        <v>33</v>
      </c>
      <c r="E8" s="22" t="s">
        <v>34</v>
      </c>
      <c r="F8" s="22" t="s">
        <v>35</v>
      </c>
      <c r="G8" s="22" t="s">
        <v>36</v>
      </c>
      <c r="H8" s="22" t="s">
        <v>37</v>
      </c>
      <c r="I8" s="20">
        <v>90</v>
      </c>
      <c r="J8" s="21">
        <v>14900</v>
      </c>
      <c r="K8" s="21">
        <f t="shared" si="0"/>
        <v>165.55555555555554</v>
      </c>
      <c r="L8" s="23" t="s">
        <v>38</v>
      </c>
      <c r="M8" s="23" t="s">
        <v>39</v>
      </c>
      <c r="N8" s="184"/>
      <c r="O8" s="187"/>
    </row>
    <row r="9" spans="1:15" ht="60" x14ac:dyDescent="0.25">
      <c r="A9" s="195"/>
      <c r="B9" s="198"/>
      <c r="C9" s="188"/>
      <c r="D9" s="22" t="s">
        <v>40</v>
      </c>
      <c r="E9" s="22" t="s">
        <v>41</v>
      </c>
      <c r="F9" s="22" t="s">
        <v>42</v>
      </c>
      <c r="G9" s="22" t="s">
        <v>43</v>
      </c>
      <c r="H9" s="22" t="s">
        <v>44</v>
      </c>
      <c r="I9" s="20">
        <v>90</v>
      </c>
      <c r="J9" s="21">
        <v>24900</v>
      </c>
      <c r="K9" s="21">
        <f t="shared" si="0"/>
        <v>276.66666666666669</v>
      </c>
      <c r="L9" s="23" t="s">
        <v>45</v>
      </c>
      <c r="M9" s="23" t="s">
        <v>46</v>
      </c>
      <c r="N9" s="184"/>
      <c r="O9" s="187"/>
    </row>
    <row r="10" spans="1:15" ht="75" x14ac:dyDescent="0.25">
      <c r="A10" s="195"/>
      <c r="B10" s="198"/>
      <c r="C10" s="188"/>
      <c r="D10" s="22" t="s">
        <v>47</v>
      </c>
      <c r="E10" s="22" t="s">
        <v>48</v>
      </c>
      <c r="F10" s="22" t="s">
        <v>49</v>
      </c>
      <c r="G10" s="22" t="s">
        <v>50</v>
      </c>
      <c r="H10" s="22" t="s">
        <v>51</v>
      </c>
      <c r="I10" s="24" t="s">
        <v>52</v>
      </c>
      <c r="J10" s="21">
        <v>32000</v>
      </c>
      <c r="K10" s="21"/>
      <c r="L10" s="23" t="s">
        <v>45</v>
      </c>
      <c r="M10" s="23" t="s">
        <v>53</v>
      </c>
      <c r="N10" s="184"/>
      <c r="O10" s="187"/>
    </row>
    <row r="11" spans="1:15" ht="75" x14ac:dyDescent="0.25">
      <c r="A11" s="195"/>
      <c r="B11" s="198"/>
      <c r="C11" s="188" t="s">
        <v>54</v>
      </c>
      <c r="D11" s="22" t="s">
        <v>55</v>
      </c>
      <c r="E11" s="22" t="s">
        <v>56</v>
      </c>
      <c r="F11" s="22" t="s">
        <v>42</v>
      </c>
      <c r="G11" s="22" t="s">
        <v>57</v>
      </c>
      <c r="H11" s="22" t="s">
        <v>58</v>
      </c>
      <c r="I11" s="20">
        <v>90</v>
      </c>
      <c r="J11" s="21">
        <v>15000</v>
      </c>
      <c r="K11" s="21">
        <f t="shared" si="0"/>
        <v>166.66666666666666</v>
      </c>
      <c r="L11" s="23" t="s">
        <v>59</v>
      </c>
      <c r="M11" s="23" t="s">
        <v>60</v>
      </c>
      <c r="N11" s="189" t="s">
        <v>61</v>
      </c>
      <c r="O11" s="190" t="s">
        <v>62</v>
      </c>
    </row>
    <row r="12" spans="1:15" ht="135" x14ac:dyDescent="0.25">
      <c r="A12" s="195"/>
      <c r="B12" s="198"/>
      <c r="C12" s="188"/>
      <c r="D12" s="22" t="s">
        <v>63</v>
      </c>
      <c r="E12" s="22" t="s">
        <v>64</v>
      </c>
      <c r="F12" s="22" t="s">
        <v>42</v>
      </c>
      <c r="G12" s="22" t="s">
        <v>65</v>
      </c>
      <c r="H12" s="22" t="s">
        <v>66</v>
      </c>
      <c r="I12" s="20">
        <v>120</v>
      </c>
      <c r="J12" s="21">
        <v>15100</v>
      </c>
      <c r="K12" s="21">
        <f t="shared" si="0"/>
        <v>125.83333333333333</v>
      </c>
      <c r="L12" s="23" t="s">
        <v>67</v>
      </c>
      <c r="M12" s="23" t="s">
        <v>68</v>
      </c>
      <c r="N12" s="184"/>
      <c r="O12" s="187"/>
    </row>
    <row r="13" spans="1:15" ht="75" x14ac:dyDescent="0.25">
      <c r="A13" s="195"/>
      <c r="B13" s="198"/>
      <c r="C13" s="188"/>
      <c r="D13" s="22" t="s">
        <v>69</v>
      </c>
      <c r="E13" s="22" t="s">
        <v>70</v>
      </c>
      <c r="F13" s="22" t="s">
        <v>71</v>
      </c>
      <c r="G13" s="22" t="s">
        <v>72</v>
      </c>
      <c r="H13" s="22" t="s">
        <v>73</v>
      </c>
      <c r="I13" s="20">
        <v>120</v>
      </c>
      <c r="J13" s="21">
        <v>9850</v>
      </c>
      <c r="K13" s="21">
        <f t="shared" si="0"/>
        <v>82.083333333333329</v>
      </c>
      <c r="L13" s="23" t="s">
        <v>74</v>
      </c>
      <c r="M13" s="23" t="s">
        <v>75</v>
      </c>
      <c r="N13" s="184"/>
      <c r="O13" s="187"/>
    </row>
    <row r="14" spans="1:15" ht="165" x14ac:dyDescent="0.25">
      <c r="A14" s="195"/>
      <c r="B14" s="198"/>
      <c r="C14" s="188"/>
      <c r="D14" s="22" t="s">
        <v>76</v>
      </c>
      <c r="E14" s="22" t="s">
        <v>77</v>
      </c>
      <c r="F14" s="22" t="s">
        <v>42</v>
      </c>
      <c r="G14" s="22" t="s">
        <v>78</v>
      </c>
      <c r="H14" s="22" t="s">
        <v>37</v>
      </c>
      <c r="I14" s="20">
        <v>120</v>
      </c>
      <c r="J14" s="21">
        <v>9188</v>
      </c>
      <c r="K14" s="21">
        <f t="shared" si="0"/>
        <v>76.566666666666663</v>
      </c>
      <c r="L14" s="23" t="s">
        <v>79</v>
      </c>
      <c r="M14" s="23" t="s">
        <v>80</v>
      </c>
      <c r="N14" s="184"/>
      <c r="O14" s="187"/>
    </row>
    <row r="15" spans="1:15" ht="15.75" thickBot="1" x14ac:dyDescent="0.3">
      <c r="A15" s="196"/>
      <c r="B15" s="167"/>
      <c r="C15" s="167"/>
      <c r="D15" s="167"/>
      <c r="E15" s="167"/>
      <c r="F15" s="167"/>
      <c r="G15" s="167"/>
      <c r="H15" s="167"/>
      <c r="I15" s="167"/>
      <c r="J15" s="167"/>
      <c r="K15" s="25">
        <f>AVERAGE(K5:K14)</f>
        <v>181.42407407407407</v>
      </c>
      <c r="L15" s="168"/>
      <c r="M15" s="168"/>
      <c r="N15" s="168"/>
      <c r="O15" s="169"/>
    </row>
    <row r="16" spans="1:15" ht="75" customHeight="1" x14ac:dyDescent="0.25">
      <c r="A16" s="170" t="s">
        <v>81</v>
      </c>
      <c r="B16" s="173" t="s">
        <v>15</v>
      </c>
      <c r="C16" s="173" t="s">
        <v>82</v>
      </c>
      <c r="D16" s="26" t="s">
        <v>83</v>
      </c>
      <c r="E16" s="26" t="s">
        <v>84</v>
      </c>
      <c r="F16" s="26" t="s">
        <v>85</v>
      </c>
      <c r="G16" s="26"/>
      <c r="H16" s="26" t="s">
        <v>86</v>
      </c>
      <c r="I16" s="27">
        <v>120</v>
      </c>
      <c r="J16" s="28">
        <f>6*280</f>
        <v>1680</v>
      </c>
      <c r="K16" s="28">
        <f>J16/I16</f>
        <v>14</v>
      </c>
      <c r="L16" s="29" t="s">
        <v>87</v>
      </c>
      <c r="M16" s="29" t="s">
        <v>88</v>
      </c>
      <c r="N16" s="176" t="s">
        <v>89</v>
      </c>
      <c r="O16" s="179" t="s">
        <v>90</v>
      </c>
    </row>
    <row r="17" spans="1:15" ht="120" x14ac:dyDescent="0.25">
      <c r="A17" s="171"/>
      <c r="B17" s="174"/>
      <c r="C17" s="174"/>
      <c r="D17" s="30" t="s">
        <v>91</v>
      </c>
      <c r="E17" s="30" t="s">
        <v>92</v>
      </c>
      <c r="F17" s="31" t="s">
        <v>93</v>
      </c>
      <c r="G17" s="30" t="s">
        <v>94</v>
      </c>
      <c r="H17" s="30" t="s">
        <v>95</v>
      </c>
      <c r="I17" s="31">
        <v>60</v>
      </c>
      <c r="J17" s="32">
        <f>1750*4</f>
        <v>7000</v>
      </c>
      <c r="K17" s="32">
        <f t="shared" ref="K17:K18" si="1">J17/I17</f>
        <v>116.66666666666667</v>
      </c>
      <c r="L17" s="30" t="s">
        <v>96</v>
      </c>
      <c r="M17" s="30" t="s">
        <v>97</v>
      </c>
      <c r="N17" s="177"/>
      <c r="O17" s="180"/>
    </row>
    <row r="18" spans="1:15" ht="90" x14ac:dyDescent="0.25">
      <c r="A18" s="171"/>
      <c r="B18" s="175"/>
      <c r="C18" s="175"/>
      <c r="D18" s="30" t="s">
        <v>33</v>
      </c>
      <c r="E18" s="30" t="s">
        <v>98</v>
      </c>
      <c r="F18" s="31" t="s">
        <v>99</v>
      </c>
      <c r="G18" s="30" t="s">
        <v>100</v>
      </c>
      <c r="H18" s="30" t="s">
        <v>101</v>
      </c>
      <c r="I18" s="31">
        <v>120</v>
      </c>
      <c r="J18" s="32">
        <v>10850</v>
      </c>
      <c r="K18" s="32">
        <f t="shared" si="1"/>
        <v>90.416666666666671</v>
      </c>
      <c r="L18" s="30" t="s">
        <v>102</v>
      </c>
      <c r="M18" s="30"/>
      <c r="N18" s="178"/>
      <c r="O18" s="181"/>
    </row>
    <row r="19" spans="1:15" ht="15.75" thickBot="1" x14ac:dyDescent="0.3">
      <c r="A19" s="172"/>
      <c r="B19" s="182"/>
      <c r="C19" s="182"/>
      <c r="D19" s="182"/>
      <c r="E19" s="182"/>
      <c r="F19" s="182"/>
      <c r="G19" s="182"/>
      <c r="H19" s="182"/>
      <c r="I19" s="182"/>
      <c r="J19" s="182"/>
      <c r="K19" s="33">
        <f>AVERAGE(K16:K18)</f>
        <v>73.694444444444457</v>
      </c>
      <c r="L19" s="34"/>
      <c r="M19" s="34"/>
      <c r="N19" s="35"/>
      <c r="O19" s="36"/>
    </row>
    <row r="20" spans="1:15" s="41" customFormat="1" ht="65.25" customHeight="1" x14ac:dyDescent="0.25">
      <c r="A20" s="153" t="s">
        <v>103</v>
      </c>
      <c r="B20" s="156" t="s">
        <v>15</v>
      </c>
      <c r="C20" s="158" t="s">
        <v>16</v>
      </c>
      <c r="D20" s="160" t="s">
        <v>33</v>
      </c>
      <c r="E20" s="37" t="s">
        <v>104</v>
      </c>
      <c r="F20" s="38" t="s">
        <v>105</v>
      </c>
      <c r="G20" s="37" t="s">
        <v>106</v>
      </c>
      <c r="H20" s="37" t="s">
        <v>107</v>
      </c>
      <c r="I20" s="38">
        <v>90</v>
      </c>
      <c r="J20" s="39">
        <v>14500</v>
      </c>
      <c r="K20" s="39">
        <f>J20/I20</f>
        <v>161.11111111111111</v>
      </c>
      <c r="L20" s="40" t="s">
        <v>108</v>
      </c>
      <c r="M20" s="40" t="s">
        <v>109</v>
      </c>
      <c r="N20" s="162" t="s">
        <v>110</v>
      </c>
      <c r="O20" s="163" t="s">
        <v>111</v>
      </c>
    </row>
    <row r="21" spans="1:15" s="41" customFormat="1" ht="90" x14ac:dyDescent="0.25">
      <c r="A21" s="154"/>
      <c r="B21" s="157"/>
      <c r="C21" s="159"/>
      <c r="D21" s="161"/>
      <c r="E21" s="42" t="s">
        <v>112</v>
      </c>
      <c r="F21" s="43" t="s">
        <v>113</v>
      </c>
      <c r="G21" s="42" t="s">
        <v>114</v>
      </c>
      <c r="H21" s="42" t="s">
        <v>115</v>
      </c>
      <c r="I21" s="43">
        <v>90</v>
      </c>
      <c r="J21" s="44">
        <v>18000</v>
      </c>
      <c r="K21" s="44">
        <f t="shared" ref="K21:K26" si="2">J21/I21</f>
        <v>200</v>
      </c>
      <c r="L21" s="45" t="s">
        <v>116</v>
      </c>
      <c r="M21" s="45" t="s">
        <v>117</v>
      </c>
      <c r="N21" s="135"/>
      <c r="O21" s="138"/>
    </row>
    <row r="22" spans="1:15" s="41" customFormat="1" ht="60" customHeight="1" x14ac:dyDescent="0.25">
      <c r="A22" s="154"/>
      <c r="B22" s="157"/>
      <c r="C22" s="159"/>
      <c r="D22" s="42" t="s">
        <v>118</v>
      </c>
      <c r="E22" s="42" t="s">
        <v>119</v>
      </c>
      <c r="F22" s="43" t="s">
        <v>105</v>
      </c>
      <c r="G22" s="42" t="s">
        <v>120</v>
      </c>
      <c r="H22" s="42" t="s">
        <v>107</v>
      </c>
      <c r="I22" s="43">
        <v>120</v>
      </c>
      <c r="J22" s="44">
        <v>6000</v>
      </c>
      <c r="K22" s="44">
        <f t="shared" si="2"/>
        <v>50</v>
      </c>
      <c r="L22" s="46" t="s">
        <v>121</v>
      </c>
      <c r="M22" s="46" t="s">
        <v>122</v>
      </c>
      <c r="N22" s="136"/>
      <c r="O22" s="139"/>
    </row>
    <row r="23" spans="1:15" s="10" customFormat="1" ht="75" customHeight="1" x14ac:dyDescent="0.25">
      <c r="A23" s="154"/>
      <c r="B23" s="157"/>
      <c r="C23" s="159" t="s">
        <v>54</v>
      </c>
      <c r="D23" s="164" t="s">
        <v>123</v>
      </c>
      <c r="E23" s="42" t="s">
        <v>124</v>
      </c>
      <c r="F23" s="43" t="s">
        <v>105</v>
      </c>
      <c r="G23" s="42" t="s">
        <v>125</v>
      </c>
      <c r="H23" s="42" t="s">
        <v>107</v>
      </c>
      <c r="I23" s="43">
        <v>90</v>
      </c>
      <c r="J23" s="44">
        <v>10000</v>
      </c>
      <c r="K23" s="44">
        <f t="shared" si="2"/>
        <v>111.11111111111111</v>
      </c>
      <c r="L23" s="165" t="s">
        <v>126</v>
      </c>
      <c r="M23" s="165" t="s">
        <v>127</v>
      </c>
      <c r="N23" s="134" t="s">
        <v>128</v>
      </c>
      <c r="O23" s="137" t="s">
        <v>129</v>
      </c>
    </row>
    <row r="24" spans="1:15" s="10" customFormat="1" ht="83.25" customHeight="1" x14ac:dyDescent="0.25">
      <c r="A24" s="154"/>
      <c r="B24" s="157"/>
      <c r="C24" s="159"/>
      <c r="D24" s="164"/>
      <c r="E24" s="42" t="s">
        <v>130</v>
      </c>
      <c r="F24" s="43" t="s">
        <v>105</v>
      </c>
      <c r="G24" s="42" t="s">
        <v>131</v>
      </c>
      <c r="H24" s="42" t="s">
        <v>107</v>
      </c>
      <c r="I24" s="43">
        <v>90</v>
      </c>
      <c r="J24" s="44">
        <v>9600</v>
      </c>
      <c r="K24" s="44">
        <f t="shared" si="2"/>
        <v>106.66666666666667</v>
      </c>
      <c r="L24" s="166"/>
      <c r="M24" s="166"/>
      <c r="N24" s="135"/>
      <c r="O24" s="138"/>
    </row>
    <row r="25" spans="1:15" s="10" customFormat="1" ht="75" customHeight="1" x14ac:dyDescent="0.25">
      <c r="A25" s="154"/>
      <c r="B25" s="157"/>
      <c r="C25" s="159"/>
      <c r="D25" s="42" t="s">
        <v>132</v>
      </c>
      <c r="E25" s="42" t="s">
        <v>133</v>
      </c>
      <c r="F25" s="42" t="s">
        <v>134</v>
      </c>
      <c r="G25" s="42" t="s">
        <v>135</v>
      </c>
      <c r="H25" s="42" t="s">
        <v>107</v>
      </c>
      <c r="I25" s="43">
        <v>65</v>
      </c>
      <c r="J25" s="44">
        <v>12000</v>
      </c>
      <c r="K25" s="44">
        <f t="shared" si="2"/>
        <v>184.61538461538461</v>
      </c>
      <c r="L25" s="42" t="s">
        <v>136</v>
      </c>
      <c r="M25" s="47"/>
      <c r="N25" s="135"/>
      <c r="O25" s="138"/>
    </row>
    <row r="26" spans="1:15" s="10" customFormat="1" ht="45" x14ac:dyDescent="0.25">
      <c r="A26" s="154"/>
      <c r="B26" s="157"/>
      <c r="C26" s="159"/>
      <c r="D26" s="42" t="s">
        <v>137</v>
      </c>
      <c r="E26" s="42" t="s">
        <v>138</v>
      </c>
      <c r="F26" s="42" t="s">
        <v>139</v>
      </c>
      <c r="G26" s="42" t="s">
        <v>140</v>
      </c>
      <c r="H26" s="42" t="s">
        <v>107</v>
      </c>
      <c r="I26" s="43">
        <v>60</v>
      </c>
      <c r="J26" s="44">
        <v>10400</v>
      </c>
      <c r="K26" s="44">
        <f t="shared" si="2"/>
        <v>173.33333333333334</v>
      </c>
      <c r="L26" s="42" t="s">
        <v>141</v>
      </c>
      <c r="M26" s="42" t="s">
        <v>142</v>
      </c>
      <c r="N26" s="136"/>
      <c r="O26" s="139"/>
    </row>
    <row r="27" spans="1:15" s="10" customFormat="1" ht="15.75" thickBot="1" x14ac:dyDescent="0.3">
      <c r="A27" s="155"/>
      <c r="B27" s="140"/>
      <c r="C27" s="140"/>
      <c r="D27" s="140"/>
      <c r="E27" s="140"/>
      <c r="F27" s="140"/>
      <c r="G27" s="140"/>
      <c r="H27" s="140"/>
      <c r="I27" s="140"/>
      <c r="J27" s="140"/>
      <c r="K27" s="48">
        <f>AVERAGE(K20:K26)</f>
        <v>140.97680097680097</v>
      </c>
      <c r="L27" s="49"/>
      <c r="M27" s="49"/>
      <c r="N27" s="49"/>
      <c r="O27" s="50"/>
    </row>
    <row r="28" spans="1:15" s="55" customFormat="1" ht="112.5" customHeight="1" x14ac:dyDescent="0.25">
      <c r="A28" s="141" t="s">
        <v>143</v>
      </c>
      <c r="B28" s="144" t="s">
        <v>15</v>
      </c>
      <c r="C28" s="146" t="s">
        <v>16</v>
      </c>
      <c r="D28" s="51" t="s">
        <v>144</v>
      </c>
      <c r="E28" s="51" t="s">
        <v>145</v>
      </c>
      <c r="F28" s="52" t="s">
        <v>146</v>
      </c>
      <c r="G28" s="52" t="s">
        <v>147</v>
      </c>
      <c r="H28" s="52" t="s">
        <v>148</v>
      </c>
      <c r="I28" s="51">
        <v>90</v>
      </c>
      <c r="J28" s="53">
        <v>18000</v>
      </c>
      <c r="K28" s="53">
        <f>J28/I28</f>
        <v>200</v>
      </c>
      <c r="L28" s="54" t="s">
        <v>149</v>
      </c>
      <c r="M28" s="54" t="s">
        <v>150</v>
      </c>
      <c r="N28" s="148" t="s">
        <v>151</v>
      </c>
      <c r="O28" s="150" t="s">
        <v>152</v>
      </c>
    </row>
    <row r="29" spans="1:15" s="55" customFormat="1" ht="122.25" customHeight="1" x14ac:dyDescent="0.25">
      <c r="A29" s="142"/>
      <c r="B29" s="145"/>
      <c r="C29" s="147"/>
      <c r="D29" s="56" t="s">
        <v>153</v>
      </c>
      <c r="E29" s="56" t="s">
        <v>154</v>
      </c>
      <c r="F29" s="57" t="s">
        <v>146</v>
      </c>
      <c r="G29" s="57" t="s">
        <v>155</v>
      </c>
      <c r="H29" s="57" t="s">
        <v>156</v>
      </c>
      <c r="I29" s="56">
        <v>120</v>
      </c>
      <c r="J29" s="58">
        <v>10000</v>
      </c>
      <c r="K29" s="59">
        <f t="shared" ref="K29:K30" si="3">J29/I29</f>
        <v>83.333333333333329</v>
      </c>
      <c r="L29" s="56" t="s">
        <v>157</v>
      </c>
      <c r="M29" s="56" t="s">
        <v>158</v>
      </c>
      <c r="N29" s="149"/>
      <c r="O29" s="151"/>
    </row>
    <row r="30" spans="1:15" ht="94.5" x14ac:dyDescent="0.25">
      <c r="A30" s="142"/>
      <c r="B30" s="145"/>
      <c r="C30" s="60" t="s">
        <v>54</v>
      </c>
      <c r="D30" s="57" t="s">
        <v>123</v>
      </c>
      <c r="E30" s="57" t="s">
        <v>159</v>
      </c>
      <c r="F30" s="57" t="s">
        <v>146</v>
      </c>
      <c r="G30" s="57" t="s">
        <v>160</v>
      </c>
      <c r="H30" s="57" t="s">
        <v>161</v>
      </c>
      <c r="I30" s="57">
        <v>120</v>
      </c>
      <c r="J30" s="61">
        <v>9500</v>
      </c>
      <c r="K30" s="59">
        <f t="shared" si="3"/>
        <v>79.166666666666671</v>
      </c>
      <c r="L30" s="62" t="s">
        <v>162</v>
      </c>
      <c r="M30" s="62" t="s">
        <v>163</v>
      </c>
      <c r="N30" s="63" t="s">
        <v>164</v>
      </c>
      <c r="O30" s="64" t="s">
        <v>165</v>
      </c>
    </row>
    <row r="31" spans="1:15" ht="15.75" thickBot="1" x14ac:dyDescent="0.3">
      <c r="A31" s="143"/>
      <c r="B31" s="152"/>
      <c r="C31" s="152"/>
      <c r="D31" s="152"/>
      <c r="E31" s="152"/>
      <c r="F31" s="152"/>
      <c r="G31" s="152"/>
      <c r="H31" s="152"/>
      <c r="I31" s="152"/>
      <c r="J31" s="152"/>
      <c r="K31" s="65">
        <f>AVERAGE(K28:K30)</f>
        <v>120.83333333333333</v>
      </c>
      <c r="L31" s="34"/>
      <c r="M31" s="34"/>
      <c r="N31" s="35"/>
      <c r="O31" s="36"/>
    </row>
    <row r="32" spans="1:15" s="11" customFormat="1" ht="75" customHeight="1" x14ac:dyDescent="0.25">
      <c r="A32" s="124" t="s">
        <v>166</v>
      </c>
      <c r="B32" s="127" t="s">
        <v>15</v>
      </c>
      <c r="C32" s="127" t="s">
        <v>167</v>
      </c>
      <c r="D32" s="66" t="s">
        <v>168</v>
      </c>
      <c r="E32" s="66" t="s">
        <v>169</v>
      </c>
      <c r="F32" s="66" t="s">
        <v>105</v>
      </c>
      <c r="G32" s="66" t="s">
        <v>170</v>
      </c>
      <c r="H32" s="66" t="s">
        <v>171</v>
      </c>
      <c r="I32" s="67">
        <v>120</v>
      </c>
      <c r="J32" s="68">
        <v>6900</v>
      </c>
      <c r="K32" s="68">
        <f>J32/I32</f>
        <v>57.5</v>
      </c>
      <c r="L32" s="130" t="s">
        <v>172</v>
      </c>
      <c r="M32" s="130"/>
      <c r="N32" s="131" t="s">
        <v>173</v>
      </c>
      <c r="O32" s="132" t="s">
        <v>174</v>
      </c>
    </row>
    <row r="33" spans="1:15" s="11" customFormat="1" ht="45" customHeight="1" x14ac:dyDescent="0.25">
      <c r="A33" s="125"/>
      <c r="B33" s="128"/>
      <c r="C33" s="128"/>
      <c r="D33" s="120" t="s">
        <v>175</v>
      </c>
      <c r="E33" s="120" t="s">
        <v>176</v>
      </c>
      <c r="F33" s="120" t="s">
        <v>105</v>
      </c>
      <c r="G33" s="120" t="s">
        <v>177</v>
      </c>
      <c r="H33" s="120" t="s">
        <v>178</v>
      </c>
      <c r="I33" s="122">
        <v>120</v>
      </c>
      <c r="J33" s="123">
        <v>6975</v>
      </c>
      <c r="K33" s="123">
        <f>J33/I33</f>
        <v>58.125</v>
      </c>
      <c r="L33" s="121" t="s">
        <v>179</v>
      </c>
      <c r="M33" s="121"/>
      <c r="N33" s="120"/>
      <c r="O33" s="133"/>
    </row>
    <row r="34" spans="1:15" s="11" customFormat="1" ht="135" x14ac:dyDescent="0.25">
      <c r="A34" s="125"/>
      <c r="B34" s="128"/>
      <c r="C34" s="128"/>
      <c r="D34" s="120"/>
      <c r="E34" s="120"/>
      <c r="F34" s="120"/>
      <c r="G34" s="120"/>
      <c r="H34" s="120"/>
      <c r="I34" s="122"/>
      <c r="J34" s="123"/>
      <c r="K34" s="123"/>
      <c r="L34" s="69" t="s">
        <v>180</v>
      </c>
      <c r="M34" s="69" t="s">
        <v>181</v>
      </c>
      <c r="N34" s="120"/>
      <c r="O34" s="133"/>
    </row>
    <row r="35" spans="1:15" s="11" customFormat="1" ht="45" customHeight="1" x14ac:dyDescent="0.25">
      <c r="A35" s="125"/>
      <c r="B35" s="128"/>
      <c r="C35" s="128"/>
      <c r="D35" s="120" t="s">
        <v>182</v>
      </c>
      <c r="E35" s="120" t="s">
        <v>183</v>
      </c>
      <c r="F35" s="120" t="s">
        <v>184</v>
      </c>
      <c r="G35" s="120" t="s">
        <v>185</v>
      </c>
      <c r="H35" s="120" t="s">
        <v>186</v>
      </c>
      <c r="I35" s="122" t="s">
        <v>187</v>
      </c>
      <c r="J35" s="123">
        <v>5207</v>
      </c>
      <c r="K35" s="123" t="s">
        <v>188</v>
      </c>
      <c r="L35" s="121" t="s">
        <v>189</v>
      </c>
      <c r="M35" s="121"/>
      <c r="N35" s="120"/>
      <c r="O35" s="133"/>
    </row>
    <row r="36" spans="1:15" s="11" customFormat="1" ht="60" x14ac:dyDescent="0.25">
      <c r="A36" s="125"/>
      <c r="B36" s="128"/>
      <c r="C36" s="128"/>
      <c r="D36" s="120"/>
      <c r="E36" s="120"/>
      <c r="F36" s="120"/>
      <c r="G36" s="120"/>
      <c r="H36" s="120"/>
      <c r="I36" s="122"/>
      <c r="J36" s="123"/>
      <c r="K36" s="123"/>
      <c r="L36" s="69" t="s">
        <v>190</v>
      </c>
      <c r="M36" s="69" t="s">
        <v>191</v>
      </c>
      <c r="N36" s="120"/>
      <c r="O36" s="133"/>
    </row>
    <row r="37" spans="1:15" s="11" customFormat="1" ht="120" x14ac:dyDescent="0.25">
      <c r="A37" s="125"/>
      <c r="B37" s="128"/>
      <c r="C37" s="128"/>
      <c r="D37" s="120"/>
      <c r="E37" s="69" t="s">
        <v>192</v>
      </c>
      <c r="F37" s="69" t="s">
        <v>105</v>
      </c>
      <c r="G37" s="69" t="s">
        <v>193</v>
      </c>
      <c r="H37" s="69" t="s">
        <v>178</v>
      </c>
      <c r="I37" s="70">
        <v>90</v>
      </c>
      <c r="J37" s="71">
        <v>5565</v>
      </c>
      <c r="K37" s="71">
        <f>J37/I37</f>
        <v>61.833333333333336</v>
      </c>
      <c r="L37" s="69" t="s">
        <v>194</v>
      </c>
      <c r="M37" s="69" t="s">
        <v>195</v>
      </c>
      <c r="N37" s="120"/>
      <c r="O37" s="133"/>
    </row>
    <row r="38" spans="1:15" s="11" customFormat="1" ht="135" x14ac:dyDescent="0.25">
      <c r="A38" s="125"/>
      <c r="B38" s="128"/>
      <c r="C38" s="128"/>
      <c r="D38" s="69" t="s">
        <v>196</v>
      </c>
      <c r="E38" s="69" t="s">
        <v>197</v>
      </c>
      <c r="F38" s="69" t="s">
        <v>105</v>
      </c>
      <c r="G38" s="69" t="s">
        <v>198</v>
      </c>
      <c r="H38" s="69" t="s">
        <v>199</v>
      </c>
      <c r="I38" s="70">
        <v>120</v>
      </c>
      <c r="J38" s="71">
        <v>5080</v>
      </c>
      <c r="K38" s="71">
        <f>J38/I38</f>
        <v>42.333333333333336</v>
      </c>
      <c r="L38" s="69" t="s">
        <v>190</v>
      </c>
      <c r="M38" s="69" t="s">
        <v>200</v>
      </c>
      <c r="N38" s="120"/>
      <c r="O38" s="133"/>
    </row>
    <row r="39" spans="1:15" s="11" customFormat="1" x14ac:dyDescent="0.25">
      <c r="A39" s="125"/>
      <c r="B39" s="128"/>
      <c r="C39" s="128"/>
      <c r="D39" s="120" t="s">
        <v>201</v>
      </c>
      <c r="E39" s="69" t="s">
        <v>202</v>
      </c>
      <c r="F39" s="69" t="s">
        <v>105</v>
      </c>
      <c r="G39" s="120" t="s">
        <v>203</v>
      </c>
      <c r="H39" s="120" t="s">
        <v>204</v>
      </c>
      <c r="I39" s="122">
        <v>120</v>
      </c>
      <c r="J39" s="123">
        <v>20000</v>
      </c>
      <c r="K39" s="123">
        <f>J39/I39</f>
        <v>166.66666666666666</v>
      </c>
      <c r="L39" s="120" t="s">
        <v>205</v>
      </c>
      <c r="M39" s="120" t="s">
        <v>206</v>
      </c>
      <c r="N39" s="120"/>
      <c r="O39" s="133"/>
    </row>
    <row r="40" spans="1:15" s="11" customFormat="1" ht="15" customHeight="1" x14ac:dyDescent="0.25">
      <c r="A40" s="125"/>
      <c r="B40" s="128"/>
      <c r="C40" s="128"/>
      <c r="D40" s="120"/>
      <c r="E40" s="69" t="s">
        <v>207</v>
      </c>
      <c r="F40" s="69" t="s">
        <v>105</v>
      </c>
      <c r="G40" s="120"/>
      <c r="H40" s="120"/>
      <c r="I40" s="122"/>
      <c r="J40" s="123"/>
      <c r="K40" s="123"/>
      <c r="L40" s="120"/>
      <c r="M40" s="120"/>
      <c r="N40" s="120"/>
      <c r="O40" s="133"/>
    </row>
    <row r="41" spans="1:15" s="11" customFormat="1" x14ac:dyDescent="0.25">
      <c r="A41" s="125"/>
      <c r="B41" s="128"/>
      <c r="C41" s="128"/>
      <c r="D41" s="120"/>
      <c r="E41" s="69" t="s">
        <v>208</v>
      </c>
      <c r="F41" s="69" t="s">
        <v>105</v>
      </c>
      <c r="G41" s="120"/>
      <c r="H41" s="120"/>
      <c r="I41" s="122"/>
      <c r="J41" s="123"/>
      <c r="K41" s="123"/>
      <c r="L41" s="120"/>
      <c r="M41" s="120"/>
      <c r="N41" s="120"/>
      <c r="O41" s="133"/>
    </row>
    <row r="42" spans="1:15" s="11" customFormat="1" ht="30" x14ac:dyDescent="0.25">
      <c r="A42" s="125"/>
      <c r="B42" s="128"/>
      <c r="C42" s="128"/>
      <c r="D42" s="120"/>
      <c r="E42" s="69" t="s">
        <v>209</v>
      </c>
      <c r="F42" s="69" t="s">
        <v>105</v>
      </c>
      <c r="G42" s="120"/>
      <c r="H42" s="120"/>
      <c r="I42" s="122"/>
      <c r="J42" s="123"/>
      <c r="K42" s="123"/>
      <c r="L42" s="120"/>
      <c r="M42" s="120"/>
      <c r="N42" s="120"/>
      <c r="O42" s="133"/>
    </row>
    <row r="43" spans="1:15" s="11" customFormat="1" ht="120" x14ac:dyDescent="0.25">
      <c r="A43" s="125"/>
      <c r="B43" s="128"/>
      <c r="C43" s="128"/>
      <c r="D43" s="121" t="s">
        <v>210</v>
      </c>
      <c r="E43" s="121" t="s">
        <v>211</v>
      </c>
      <c r="F43" s="121" t="s">
        <v>105</v>
      </c>
      <c r="G43" s="121" t="s">
        <v>212</v>
      </c>
      <c r="H43" s="69" t="s">
        <v>213</v>
      </c>
      <c r="I43" s="70">
        <v>60</v>
      </c>
      <c r="J43" s="71">
        <v>7600</v>
      </c>
      <c r="K43" s="71">
        <f>J43/I43</f>
        <v>126.66666666666667</v>
      </c>
      <c r="L43" s="69" t="s">
        <v>190</v>
      </c>
      <c r="M43" s="69" t="s">
        <v>214</v>
      </c>
      <c r="N43" s="120"/>
      <c r="O43" s="133"/>
    </row>
    <row r="44" spans="1:15" s="11" customFormat="1" x14ac:dyDescent="0.25">
      <c r="A44" s="125"/>
      <c r="B44" s="128"/>
      <c r="C44" s="128"/>
      <c r="D44" s="121"/>
      <c r="E44" s="121"/>
      <c r="F44" s="121"/>
      <c r="G44" s="121"/>
      <c r="H44" s="69" t="s">
        <v>178</v>
      </c>
      <c r="I44" s="70">
        <v>120</v>
      </c>
      <c r="J44" s="71">
        <v>10100</v>
      </c>
      <c r="K44" s="71">
        <f>J44/I44</f>
        <v>84.166666666666671</v>
      </c>
      <c r="L44" s="69"/>
      <c r="M44" s="69"/>
      <c r="N44" s="120"/>
      <c r="O44" s="133"/>
    </row>
    <row r="45" spans="1:15" s="11" customFormat="1" ht="60" x14ac:dyDescent="0.25">
      <c r="A45" s="125"/>
      <c r="B45" s="129"/>
      <c r="C45" s="129"/>
      <c r="D45" s="69" t="s">
        <v>153</v>
      </c>
      <c r="E45" s="69" t="s">
        <v>215</v>
      </c>
      <c r="F45" s="69" t="s">
        <v>105</v>
      </c>
      <c r="G45" s="69" t="s">
        <v>216</v>
      </c>
      <c r="H45" s="69" t="s">
        <v>213</v>
      </c>
      <c r="I45" s="70" t="s">
        <v>217</v>
      </c>
      <c r="J45" s="70" t="s">
        <v>218</v>
      </c>
      <c r="K45" s="70" t="s">
        <v>188</v>
      </c>
      <c r="L45" s="69" t="s">
        <v>219</v>
      </c>
      <c r="M45" s="69" t="s">
        <v>220</v>
      </c>
      <c r="N45" s="120"/>
      <c r="O45" s="133"/>
    </row>
    <row r="46" spans="1:15" ht="15.75" thickBot="1" x14ac:dyDescent="0.3">
      <c r="A46" s="126"/>
      <c r="B46" s="105"/>
      <c r="C46" s="105"/>
      <c r="D46" s="105"/>
      <c r="E46" s="105"/>
      <c r="F46" s="105"/>
      <c r="G46" s="105"/>
      <c r="H46" s="105"/>
      <c r="I46" s="105"/>
      <c r="J46" s="105"/>
      <c r="K46" s="72">
        <f>AVERAGE(K32:K45)</f>
        <v>85.327380952380949</v>
      </c>
      <c r="L46" s="106"/>
      <c r="M46" s="106"/>
      <c r="N46" s="73"/>
      <c r="O46" s="74"/>
    </row>
    <row r="47" spans="1:15" ht="345" customHeight="1" x14ac:dyDescent="0.25">
      <c r="A47" s="107" t="s">
        <v>221</v>
      </c>
      <c r="B47" s="111" t="s">
        <v>15</v>
      </c>
      <c r="C47" s="114" t="s">
        <v>82</v>
      </c>
      <c r="D47" s="116" t="s">
        <v>222</v>
      </c>
      <c r="E47" s="94" t="s">
        <v>223</v>
      </c>
      <c r="F47" s="116" t="s">
        <v>71</v>
      </c>
      <c r="G47" s="118" t="s">
        <v>224</v>
      </c>
      <c r="H47" s="75" t="s">
        <v>225</v>
      </c>
      <c r="I47" s="75">
        <v>60</v>
      </c>
      <c r="J47" s="76">
        <v>14000</v>
      </c>
      <c r="K47" s="77">
        <f>J47/I47</f>
        <v>233.33333333333334</v>
      </c>
      <c r="L47" s="94" t="s">
        <v>226</v>
      </c>
      <c r="M47" s="94" t="s">
        <v>227</v>
      </c>
      <c r="N47" s="96" t="s">
        <v>228</v>
      </c>
      <c r="O47" s="98" t="s">
        <v>229</v>
      </c>
    </row>
    <row r="48" spans="1:15" ht="30" x14ac:dyDescent="0.25">
      <c r="A48" s="108"/>
      <c r="B48" s="112"/>
      <c r="C48" s="115"/>
      <c r="D48" s="117"/>
      <c r="E48" s="95"/>
      <c r="F48" s="117"/>
      <c r="G48" s="119"/>
      <c r="H48" s="78" t="s">
        <v>230</v>
      </c>
      <c r="I48" s="78">
        <v>90</v>
      </c>
      <c r="J48" s="79">
        <v>18000</v>
      </c>
      <c r="K48" s="80">
        <f>J48/I48</f>
        <v>200</v>
      </c>
      <c r="L48" s="95"/>
      <c r="M48" s="95"/>
      <c r="N48" s="97"/>
      <c r="O48" s="99"/>
    </row>
    <row r="49" spans="1:15" ht="210" x14ac:dyDescent="0.25">
      <c r="A49" s="109"/>
      <c r="B49" s="112"/>
      <c r="C49" s="100" t="s">
        <v>54</v>
      </c>
      <c r="D49" s="81" t="s">
        <v>231</v>
      </c>
      <c r="E49" s="82" t="s">
        <v>232</v>
      </c>
      <c r="F49" s="81" t="s">
        <v>42</v>
      </c>
      <c r="G49" s="82" t="s">
        <v>233</v>
      </c>
      <c r="H49" s="82" t="s">
        <v>234</v>
      </c>
      <c r="I49" s="82">
        <v>90</v>
      </c>
      <c r="J49" s="83">
        <v>10500</v>
      </c>
      <c r="K49" s="80">
        <f>J49/I49</f>
        <v>116.66666666666667</v>
      </c>
      <c r="L49" s="82" t="s">
        <v>235</v>
      </c>
      <c r="M49" s="81" t="s">
        <v>236</v>
      </c>
      <c r="N49" s="101" t="s">
        <v>237</v>
      </c>
      <c r="O49" s="103" t="s">
        <v>238</v>
      </c>
    </row>
    <row r="50" spans="1:15" ht="270" x14ac:dyDescent="0.25">
      <c r="A50" s="109"/>
      <c r="B50" s="112"/>
      <c r="C50" s="100"/>
      <c r="D50" s="81" t="s">
        <v>239</v>
      </c>
      <c r="E50" s="82" t="s">
        <v>240</v>
      </c>
      <c r="F50" s="82" t="s">
        <v>134</v>
      </c>
      <c r="G50" s="82" t="s">
        <v>241</v>
      </c>
      <c r="H50" s="82" t="s">
        <v>242</v>
      </c>
      <c r="I50" s="84" t="s">
        <v>52</v>
      </c>
      <c r="J50" s="83">
        <v>11300</v>
      </c>
      <c r="K50" s="85"/>
      <c r="L50" s="82" t="s">
        <v>243</v>
      </c>
      <c r="M50" s="82" t="s">
        <v>244</v>
      </c>
      <c r="N50" s="102"/>
      <c r="O50" s="104"/>
    </row>
    <row r="51" spans="1:15" ht="180" x14ac:dyDescent="0.25">
      <c r="A51" s="109"/>
      <c r="B51" s="112"/>
      <c r="C51" s="100"/>
      <c r="D51" s="82" t="s">
        <v>245</v>
      </c>
      <c r="E51" s="82" t="s">
        <v>246</v>
      </c>
      <c r="F51" s="81" t="s">
        <v>105</v>
      </c>
      <c r="G51" s="82" t="s">
        <v>247</v>
      </c>
      <c r="H51" s="81" t="s">
        <v>248</v>
      </c>
      <c r="I51" s="81">
        <v>120</v>
      </c>
      <c r="J51" s="83">
        <v>13400</v>
      </c>
      <c r="K51" s="86">
        <f>J51/I51</f>
        <v>111.66666666666667</v>
      </c>
      <c r="L51" s="82" t="s">
        <v>249</v>
      </c>
      <c r="M51" s="82" t="s">
        <v>250</v>
      </c>
      <c r="N51" s="102"/>
      <c r="O51" s="104"/>
    </row>
    <row r="52" spans="1:15" ht="165" x14ac:dyDescent="0.25">
      <c r="A52" s="109"/>
      <c r="B52" s="113"/>
      <c r="C52" s="100"/>
      <c r="D52" s="81" t="s">
        <v>251</v>
      </c>
      <c r="E52" s="82" t="s">
        <v>252</v>
      </c>
      <c r="F52" s="82" t="s">
        <v>253</v>
      </c>
      <c r="G52" s="82" t="s">
        <v>254</v>
      </c>
      <c r="H52" s="82" t="s">
        <v>255</v>
      </c>
      <c r="I52" s="82">
        <v>120</v>
      </c>
      <c r="J52" s="87">
        <v>5600</v>
      </c>
      <c r="K52" s="86">
        <f>J52/I52</f>
        <v>46.666666666666664</v>
      </c>
      <c r="L52" s="82" t="s">
        <v>256</v>
      </c>
      <c r="M52" s="82" t="s">
        <v>163</v>
      </c>
      <c r="N52" s="102"/>
      <c r="O52" s="104"/>
    </row>
    <row r="53" spans="1:15" ht="15.75" thickBot="1" x14ac:dyDescent="0.3">
      <c r="A53" s="110"/>
      <c r="B53" s="91"/>
      <c r="C53" s="92"/>
      <c r="D53" s="92"/>
      <c r="E53" s="92"/>
      <c r="F53" s="92"/>
      <c r="G53" s="92"/>
      <c r="H53" s="92"/>
      <c r="I53" s="92"/>
      <c r="J53" s="92"/>
      <c r="K53" s="88">
        <f>AVERAGE(K47:K52)</f>
        <v>141.66666666666666</v>
      </c>
      <c r="L53" s="93"/>
      <c r="M53" s="93"/>
      <c r="N53" s="89"/>
      <c r="O53" s="90"/>
    </row>
  </sheetData>
  <mergeCells count="98">
    <mergeCell ref="A1:O1"/>
    <mergeCell ref="B4:D4"/>
    <mergeCell ref="A5:A15"/>
    <mergeCell ref="B5:B14"/>
    <mergeCell ref="C5:C10"/>
    <mergeCell ref="D5:D6"/>
    <mergeCell ref="E5:E6"/>
    <mergeCell ref="F5:F6"/>
    <mergeCell ref="G5:G6"/>
    <mergeCell ref="H5:H6"/>
    <mergeCell ref="L5:L6"/>
    <mergeCell ref="M5:M6"/>
    <mergeCell ref="N5:N10"/>
    <mergeCell ref="O5:O10"/>
    <mergeCell ref="C11:C14"/>
    <mergeCell ref="N11:N14"/>
    <mergeCell ref="O11:O14"/>
    <mergeCell ref="A16:A19"/>
    <mergeCell ref="B16:B18"/>
    <mergeCell ref="C16:C18"/>
    <mergeCell ref="N16:N18"/>
    <mergeCell ref="O16:O18"/>
    <mergeCell ref="B19:J19"/>
    <mergeCell ref="D23:D24"/>
    <mergeCell ref="L23:L24"/>
    <mergeCell ref="M23:M24"/>
    <mergeCell ref="B15:J15"/>
    <mergeCell ref="L15:O15"/>
    <mergeCell ref="N23:N26"/>
    <mergeCell ref="O23:O26"/>
    <mergeCell ref="B27:J27"/>
    <mergeCell ref="A28:A31"/>
    <mergeCell ref="B28:B30"/>
    <mergeCell ref="C28:C29"/>
    <mergeCell ref="N28:N29"/>
    <mergeCell ref="O28:O29"/>
    <mergeCell ref="B31:J31"/>
    <mergeCell ref="A20:A27"/>
    <mergeCell ref="B20:B26"/>
    <mergeCell ref="C20:C22"/>
    <mergeCell ref="D20:D21"/>
    <mergeCell ref="N20:N22"/>
    <mergeCell ref="O20:O22"/>
    <mergeCell ref="C23:C26"/>
    <mergeCell ref="N32:N45"/>
    <mergeCell ref="O32:O45"/>
    <mergeCell ref="D33:D34"/>
    <mergeCell ref="E33:E34"/>
    <mergeCell ref="F33:F34"/>
    <mergeCell ref="G33:G34"/>
    <mergeCell ref="H33:H34"/>
    <mergeCell ref="I33:I34"/>
    <mergeCell ref="J33:J34"/>
    <mergeCell ref="K33:K34"/>
    <mergeCell ref="L33:M33"/>
    <mergeCell ref="I35:I36"/>
    <mergeCell ref="J35:J36"/>
    <mergeCell ref="K35:K36"/>
    <mergeCell ref="L35:M35"/>
    <mergeCell ref="D39:D42"/>
    <mergeCell ref="G39:G42"/>
    <mergeCell ref="H39:H42"/>
    <mergeCell ref="I39:I42"/>
    <mergeCell ref="J39:J42"/>
    <mergeCell ref="K39:K42"/>
    <mergeCell ref="D35:D37"/>
    <mergeCell ref="E35:E36"/>
    <mergeCell ref="F35:F36"/>
    <mergeCell ref="G35:G36"/>
    <mergeCell ref="H35:H36"/>
    <mergeCell ref="L39:L42"/>
    <mergeCell ref="M39:M42"/>
    <mergeCell ref="D43:D44"/>
    <mergeCell ref="E43:E44"/>
    <mergeCell ref="F43:F44"/>
    <mergeCell ref="G43:G44"/>
    <mergeCell ref="B46:J46"/>
    <mergeCell ref="L46:M46"/>
    <mergeCell ref="A47:A53"/>
    <mergeCell ref="B47:B52"/>
    <mergeCell ref="C47:C48"/>
    <mergeCell ref="D47:D48"/>
    <mergeCell ref="E47:E48"/>
    <mergeCell ref="F47:F48"/>
    <mergeCell ref="G47:G48"/>
    <mergeCell ref="L47:L48"/>
    <mergeCell ref="A32:A46"/>
    <mergeCell ref="B32:B45"/>
    <mergeCell ref="C32:C45"/>
    <mergeCell ref="L32:M32"/>
    <mergeCell ref="B53:J53"/>
    <mergeCell ref="L53:M53"/>
    <mergeCell ref="M47:M48"/>
    <mergeCell ref="N47:N48"/>
    <mergeCell ref="O47:O48"/>
    <mergeCell ref="C49:C52"/>
    <mergeCell ref="N49:N52"/>
    <mergeCell ref="O49:O52"/>
  </mergeCells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Bauhaus-Universität Weimar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Hendrik Breitbarth</dc:creator>
  <cp:lastModifiedBy>Iren Schulz</cp:lastModifiedBy>
  <dcterms:created xsi:type="dcterms:W3CDTF">2014-11-03T08:19:00Z</dcterms:created>
  <dcterms:modified xsi:type="dcterms:W3CDTF">2017-10-18T08:01:51Z</dcterms:modified>
</cp:coreProperties>
</file>